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6225" yWindow="4635" windowWidth="17400" windowHeight="12000"/>
  </bookViews>
  <sheets>
    <sheet name="Sheet1" sheetId="1" r:id="rId1"/>
    <sheet name="Sheet2" sheetId="2" r:id="rId2"/>
    <sheet name="Sheet3" sheetId="3" r:id="rId3"/>
  </sheets>
  <definedNames>
    <definedName name="_xlnm.Print_Area" localSheetId="0">Sheet1!$D$2:$I$128</definedName>
  </definedNames>
  <calcPr calcId="144525"/>
</workbook>
</file>

<file path=xl/calcChain.xml><?xml version="1.0" encoding="utf-8"?>
<calcChain xmlns="http://schemas.openxmlformats.org/spreadsheetml/2006/main">
  <c r="H119" i="1" l="1"/>
  <c r="F128" i="1"/>
  <c r="G128" i="1"/>
  <c r="H128" i="1"/>
  <c r="E128" i="1"/>
  <c r="H100" i="1"/>
  <c r="H101" i="1"/>
  <c r="H102" i="1"/>
  <c r="H103" i="1"/>
  <c r="H104" i="1"/>
  <c r="H105" i="1"/>
  <c r="H106" i="1"/>
  <c r="H107" i="1"/>
  <c r="H109" i="1"/>
  <c r="H110" i="1"/>
  <c r="H111" i="1"/>
  <c r="H112" i="1"/>
  <c r="H113" i="1"/>
  <c r="H114" i="1"/>
  <c r="H115" i="1"/>
  <c r="H117" i="1"/>
  <c r="H118" i="1"/>
  <c r="H120" i="1"/>
  <c r="H122" i="1"/>
  <c r="H123" i="1"/>
  <c r="H124" i="1"/>
  <c r="H126" i="1"/>
  <c r="H127" i="1"/>
  <c r="E100" i="1"/>
  <c r="F100" i="1"/>
  <c r="G100" i="1"/>
  <c r="E101" i="1"/>
  <c r="F101" i="1"/>
  <c r="G101" i="1"/>
  <c r="E102" i="1"/>
  <c r="F102" i="1"/>
  <c r="G102" i="1"/>
  <c r="E103" i="1"/>
  <c r="F103" i="1"/>
  <c r="G103" i="1"/>
  <c r="E104" i="1"/>
  <c r="F104" i="1"/>
  <c r="G104" i="1"/>
  <c r="E105" i="1"/>
  <c r="F105" i="1"/>
  <c r="G105" i="1"/>
  <c r="E106" i="1"/>
  <c r="F106" i="1"/>
  <c r="G106" i="1"/>
  <c r="E107" i="1"/>
  <c r="F107" i="1"/>
  <c r="G107" i="1"/>
  <c r="E109" i="1"/>
  <c r="F109" i="1"/>
  <c r="G109" i="1"/>
  <c r="E110" i="1"/>
  <c r="F110" i="1"/>
  <c r="G110" i="1"/>
  <c r="E111" i="1"/>
  <c r="F111" i="1"/>
  <c r="G111" i="1"/>
  <c r="E112" i="1"/>
  <c r="F112" i="1"/>
  <c r="G112" i="1"/>
  <c r="E113" i="1"/>
  <c r="F113" i="1"/>
  <c r="G113" i="1"/>
  <c r="E114" i="1"/>
  <c r="F114" i="1"/>
  <c r="G114" i="1"/>
  <c r="E115" i="1"/>
  <c r="F115" i="1"/>
  <c r="G115" i="1"/>
  <c r="E117" i="1"/>
  <c r="F117" i="1"/>
  <c r="G117" i="1"/>
  <c r="E118" i="1"/>
  <c r="F118" i="1"/>
  <c r="G118" i="1"/>
  <c r="E119" i="1"/>
  <c r="F119" i="1"/>
  <c r="G119" i="1"/>
  <c r="E120" i="1"/>
  <c r="F120" i="1"/>
  <c r="G120" i="1"/>
  <c r="E122" i="1"/>
  <c r="F122" i="1"/>
  <c r="G122" i="1"/>
  <c r="E123" i="1"/>
  <c r="F123" i="1"/>
  <c r="G123" i="1"/>
  <c r="E124" i="1"/>
  <c r="F124" i="1"/>
  <c r="G124" i="1"/>
  <c r="E126" i="1"/>
  <c r="F126" i="1"/>
  <c r="G126" i="1"/>
  <c r="E127" i="1"/>
  <c r="F127" i="1"/>
  <c r="G127" i="1"/>
</calcChain>
</file>

<file path=xl/sharedStrings.xml><?xml version="1.0" encoding="utf-8"?>
<sst xmlns="http://schemas.openxmlformats.org/spreadsheetml/2006/main" count="220" uniqueCount="218">
  <si>
    <t>معلومات التداول</t>
  </si>
  <si>
    <t>Par Value/Share (JD)</t>
  </si>
  <si>
    <t>( القيمة الاسمية للسهم (دينار</t>
  </si>
  <si>
    <t>Closing Price (JD)</t>
  </si>
  <si>
    <t>( سعر الاغلاق (دينار</t>
  </si>
  <si>
    <t>Value Traded (JD)</t>
  </si>
  <si>
    <t>( حجم التداول (دينار</t>
  </si>
  <si>
    <t>No. of Shares Traded</t>
  </si>
  <si>
    <t>عدد الأسهم المتداولة</t>
  </si>
  <si>
    <t>No. of Transactions</t>
  </si>
  <si>
    <t>عدد العقود المنفذة</t>
  </si>
  <si>
    <t>No. of Subscribed Shares</t>
  </si>
  <si>
    <t xml:space="preserve">عدد الأسهم المكتتب بها </t>
  </si>
  <si>
    <t>Market Capitalization (JD)</t>
  </si>
  <si>
    <t>( القيمة السوقية (دينار</t>
  </si>
  <si>
    <t>Fiscal Year Ended</t>
  </si>
  <si>
    <t>تاريخ انتهاء السنة المالية</t>
  </si>
  <si>
    <t>Assets (JD)</t>
  </si>
  <si>
    <t>( الموجودات (دينار</t>
  </si>
  <si>
    <t>Cash and Balances at Central Banks</t>
  </si>
  <si>
    <t>نقد وأرصدة لدى بنوك مركزية</t>
  </si>
  <si>
    <t>Balances at Banks and Financial Institutions</t>
  </si>
  <si>
    <t xml:space="preserve">أرصدة لدى بنوك ومؤسسات مصرفية </t>
  </si>
  <si>
    <t xml:space="preserve">Deposits at Banks and Financial Institutions </t>
  </si>
  <si>
    <t xml:space="preserve">ايداعات لدى بنوك ومؤسسات مصرفية </t>
  </si>
  <si>
    <t>Investments in Affiliates</t>
  </si>
  <si>
    <t>استثمارات في شركات حليفة</t>
  </si>
  <si>
    <t>Direct Credit Facilities, Net</t>
  </si>
  <si>
    <t>تسهيلات ائتمانية - صافي</t>
  </si>
  <si>
    <t>Provision for Credit Facilities</t>
  </si>
  <si>
    <t>مخصص تسهيلات ائتمانية</t>
  </si>
  <si>
    <t>Interests in Suspense</t>
  </si>
  <si>
    <t>فوائد معلقة</t>
  </si>
  <si>
    <t>Fixed Assets, Net</t>
  </si>
  <si>
    <t>موجودات ثابتة - صافي بعد الاستهلاك</t>
  </si>
  <si>
    <t>Other Assets</t>
  </si>
  <si>
    <t>موجودات أخرى</t>
  </si>
  <si>
    <t>Total Assets</t>
  </si>
  <si>
    <t>مجموع الموجودات</t>
  </si>
  <si>
    <t>Liabilities &amp; Shareholders Equity</t>
  </si>
  <si>
    <t>المطلوبات وحقوق المساهمين</t>
  </si>
  <si>
    <t>Liabilities (JD)</t>
  </si>
  <si>
    <t>( المطلوبات (دينار</t>
  </si>
  <si>
    <t>Customers Deposits</t>
  </si>
  <si>
    <t>ودائع عملاء</t>
  </si>
  <si>
    <t>Banks &amp; Financial Institutions Deposits</t>
  </si>
  <si>
    <t xml:space="preserve">ودائع بنوك ومؤسسات مصرفية </t>
  </si>
  <si>
    <t>Cash Margins</t>
  </si>
  <si>
    <t>تأمينات نقدية</t>
  </si>
  <si>
    <t>Other Liabilities</t>
  </si>
  <si>
    <t>مطلوبات أخرى</t>
  </si>
  <si>
    <t>Total Liabilities</t>
  </si>
  <si>
    <t>مجموع المطلوبات</t>
  </si>
  <si>
    <t>Shareholders Equity (JD)</t>
  </si>
  <si>
    <t>( حقوق المساهمين (دينار</t>
  </si>
  <si>
    <t>Authorized Capital</t>
  </si>
  <si>
    <t>رأس المال المصرح به</t>
  </si>
  <si>
    <t>Subscribed Capital</t>
  </si>
  <si>
    <t>رأس المال المكتتب به</t>
  </si>
  <si>
    <t>Paid In Capital</t>
  </si>
  <si>
    <t>رأس المال المدفوع</t>
  </si>
  <si>
    <t>Legal Reserve</t>
  </si>
  <si>
    <t>احتياطي قانوني</t>
  </si>
  <si>
    <t>Voluntary Reserve</t>
  </si>
  <si>
    <t xml:space="preserve">احتياطي اختياري </t>
  </si>
  <si>
    <t>Other Reserves</t>
  </si>
  <si>
    <t>الاحتياطات الأخرى</t>
  </si>
  <si>
    <t>Issuance Premium</t>
  </si>
  <si>
    <t>علاوة الاصدار</t>
  </si>
  <si>
    <t>Issuance Discount</t>
  </si>
  <si>
    <t>خصم اصدار</t>
  </si>
  <si>
    <t>Treasury Stocks</t>
  </si>
  <si>
    <t>أسهم خزينة</t>
  </si>
  <si>
    <t xml:space="preserve">Foreign Currencies Translation </t>
  </si>
  <si>
    <t>فروقات ترجمة عملات أجنبية</t>
  </si>
  <si>
    <t>Accumulated Change in Fair Value</t>
  </si>
  <si>
    <t>التغير المتراكم في القيمة العادلة</t>
  </si>
  <si>
    <t>Retained Earnings</t>
  </si>
  <si>
    <t>الارباح (الخسائر) المدورة</t>
  </si>
  <si>
    <t>Total Shareholders Equity</t>
  </si>
  <si>
    <t>مجموع حقوق المساهمين</t>
  </si>
  <si>
    <t>Total Liabilities &amp; Shareholders Equity</t>
  </si>
  <si>
    <t>مجموع المطلوبات وحقوق المساهمين</t>
  </si>
  <si>
    <t>(بيان الدخل (دينار</t>
  </si>
  <si>
    <t>Interest Income</t>
  </si>
  <si>
    <t>الفوائد الدائنة</t>
  </si>
  <si>
    <t>Interest Expense</t>
  </si>
  <si>
    <t>الفوائد المدينة</t>
  </si>
  <si>
    <t>Net Interest Income</t>
  </si>
  <si>
    <t>صافي الفوائد</t>
  </si>
  <si>
    <t>Net Commissions Income</t>
  </si>
  <si>
    <t>صافي العمولات</t>
  </si>
  <si>
    <t>Gains from Financial Assets and Instruments</t>
  </si>
  <si>
    <t>أرباح موجودات وأدوات مالية</t>
  </si>
  <si>
    <t>Income Tax (Period)</t>
  </si>
  <si>
    <t>ضريبة دخل السنة</t>
  </si>
  <si>
    <t>ضريبة دخل سنوات سابقة</t>
  </si>
  <si>
    <t>رسوم الجامعات والبحث العلمي وصندوق التعليم</t>
  </si>
  <si>
    <t>Cash Flow (JD)</t>
  </si>
  <si>
    <t>( التدفقات النقدية (دينار</t>
  </si>
  <si>
    <t>Cash Balance (Beginning)</t>
  </si>
  <si>
    <t>النقد وما في حكمه في بداية السنة</t>
  </si>
  <si>
    <t>Net Cash Flow from (Used In) Operating Activities</t>
  </si>
  <si>
    <t>صافي التدفق النقدي من (المستخدم في) عمليات التشغيل</t>
  </si>
  <si>
    <t>Net Cash Flow from (Used In) Investing Activities</t>
  </si>
  <si>
    <t>صافي التدفق النقدي من (المستخدم في) عمليات الاستثمار</t>
  </si>
  <si>
    <t>Net Cash Flow from (Used In) Financing Activities</t>
  </si>
  <si>
    <t>صافي التدفق النقدي من (المستخدم في) عمليات التمويل</t>
  </si>
  <si>
    <r>
      <t>Differences in Exchange</t>
    </r>
    <r>
      <rPr>
        <sz val="12"/>
        <rFont val="Times New Roman"/>
        <family val="1"/>
      </rPr>
      <t/>
    </r>
  </si>
  <si>
    <t>فرق عملات أجنبية</t>
  </si>
  <si>
    <t>Cash Balance (Ending)</t>
  </si>
  <si>
    <t>النقد وما في حكمه في نهاية السنة</t>
  </si>
  <si>
    <t>Financial Ratios</t>
  </si>
  <si>
    <t xml:space="preserve">النسب المالية </t>
  </si>
  <si>
    <t>Turnover Ratio %</t>
  </si>
  <si>
    <t>% معدل دوران السهم</t>
  </si>
  <si>
    <t>Earning Per Share (JD)</t>
  </si>
  <si>
    <t>(عائد السهم الواحد (دينار</t>
  </si>
  <si>
    <t>Dividend Per Share (JD)</t>
  </si>
  <si>
    <t>(التوزيعات النقدية  للسهم (دينار</t>
  </si>
  <si>
    <t>Book Value Per Share (JD)</t>
  </si>
  <si>
    <t>(القيمة الدفترية للسهم الواحد (دينار</t>
  </si>
  <si>
    <t>Price Earnings Ratio (Times)</t>
  </si>
  <si>
    <t>(القيمة السوقية الى العائد (مره</t>
  </si>
  <si>
    <t>Dividend Yield %</t>
  </si>
  <si>
    <t>%الأرباح الموزعة الى القيمة السوقية</t>
  </si>
  <si>
    <t>Dividends Per Share to Earning Per Share %</t>
  </si>
  <si>
    <t>%الأرباح الموزعة للسهم الى عائد السهم</t>
  </si>
  <si>
    <t>Price to Book Value (Times)</t>
  </si>
  <si>
    <t>القيمة السوقية الى القيمة الدفترية (مره)</t>
  </si>
  <si>
    <r>
      <t xml:space="preserve">Return On Assets % </t>
    </r>
    <r>
      <rPr>
        <sz val="10"/>
        <color indexed="18"/>
        <rFont val="Tahoma"/>
        <family val="2"/>
      </rPr>
      <t/>
    </r>
  </si>
  <si>
    <t xml:space="preserve">Return On Equity % </t>
  </si>
  <si>
    <t>Credit Interest / Credit Facilities, Net %</t>
  </si>
  <si>
    <t>(Provision for Credit Facilities + Interest in Suspense) / Credit Facilities%</t>
  </si>
  <si>
    <t>%مخصص التسهيلات الائتمانية والفوائد المعلقة/ صافي التسهيلات</t>
  </si>
  <si>
    <t>Equity Ratio %</t>
  </si>
  <si>
    <t>%نسبة الملكية</t>
  </si>
  <si>
    <t>Shareholders Equity / Total Deposits%</t>
  </si>
  <si>
    <t>%حقوق المساهمين/اجمالي الودائع</t>
  </si>
  <si>
    <t>Debt Ratio %</t>
  </si>
  <si>
    <t>%نسبة المديونية</t>
  </si>
  <si>
    <t>Total Deposits / Total Assets%</t>
  </si>
  <si>
    <t>%اجمالي الودائع/مجموع الموجودات</t>
  </si>
  <si>
    <t>Net Credit Facilities to Total Assets%</t>
  </si>
  <si>
    <t>%صافي التسهيلات الى مجموع الموجودات</t>
  </si>
  <si>
    <t>Net Credit Facilities to Total Deposits%</t>
  </si>
  <si>
    <t>صافي التسهيلات/ اجمالي الودائع %</t>
  </si>
  <si>
    <t>Shareholders Equity to Credit Facilities, Net%</t>
  </si>
  <si>
    <t>%حقوق المساهمين/ صافي التسهيلات</t>
  </si>
  <si>
    <t>Quick Ratio (Times)</t>
  </si>
  <si>
    <t>(نسبة السيولة(مره</t>
  </si>
  <si>
    <t>Cash &amp; Investments to Total Deposits%</t>
  </si>
  <si>
    <t>%النقد + الاستثمارات/ اجمالي الودائع</t>
  </si>
  <si>
    <t>Cash + Trading Investments / Total Deposits (Times)</t>
  </si>
  <si>
    <t>موجودات ضريبية مؤجلة</t>
  </si>
  <si>
    <t>أموال مقترضة</t>
  </si>
  <si>
    <t>مطلوبات ضريبية مؤجلة</t>
  </si>
  <si>
    <t>أرباح عملات أجنبية</t>
  </si>
  <si>
    <t>ايرادات أخرى</t>
  </si>
  <si>
    <t>اجمالي الدخل</t>
  </si>
  <si>
    <t>نفقات الموظفين</t>
  </si>
  <si>
    <t>مخصص تدني التسهيلات الائتمانية المباشرة</t>
  </si>
  <si>
    <t xml:space="preserve">استهلاكات واطفاءات </t>
  </si>
  <si>
    <t>ديون معدومة</t>
  </si>
  <si>
    <t>اجمالي المصروفات</t>
  </si>
  <si>
    <t>الربح قبل الضريبة والرسوم</t>
  </si>
  <si>
    <t>مكافأة أعضاء مجلس الإدارة</t>
  </si>
  <si>
    <t>صافي الفوائد والعمولات</t>
  </si>
  <si>
    <t>مخصصات متنوعة أخرى</t>
  </si>
  <si>
    <t>مصاريف أخرى</t>
  </si>
  <si>
    <t>Deferred Income Tax Assets</t>
  </si>
  <si>
    <t>Deferred Income Tax Liabilities</t>
  </si>
  <si>
    <t>Loans and Borrowing</t>
  </si>
  <si>
    <t>Interest and Commissions, Net</t>
  </si>
  <si>
    <t>Gains from Foreign Currencies</t>
  </si>
  <si>
    <t>Other Revenues</t>
  </si>
  <si>
    <t>Total Income</t>
  </si>
  <si>
    <t>Employees Expenses</t>
  </si>
  <si>
    <t xml:space="preserve">Depreciation &amp; Amortization </t>
  </si>
  <si>
    <t>Other Expenses</t>
  </si>
  <si>
    <t>Provision for Direct Credit Facilities (Period)</t>
  </si>
  <si>
    <t>Sundry Provisions</t>
  </si>
  <si>
    <t>Bad Debts Writtens Off</t>
  </si>
  <si>
    <t>Total Expenses</t>
  </si>
  <si>
    <t>Net Income before Tax</t>
  </si>
  <si>
    <t>Income Tax ( Previous Years)</t>
  </si>
  <si>
    <t>Universities and Research Train Fees</t>
  </si>
  <si>
    <t>Board of Directors Remuniration</t>
  </si>
  <si>
    <t>العائد على مجموع الموجودات %</t>
  </si>
  <si>
    <t xml:space="preserve">العائد على حقوق المساهمين % </t>
  </si>
  <si>
    <t>صافي الفوائد والعمولات / اجمالي الدخل %</t>
  </si>
  <si>
    <t>%الفوائد الدائنة / صافي التسهيلات</t>
  </si>
  <si>
    <t>صافي الربح</t>
  </si>
  <si>
    <t>صافي الربح العائد لمساهمي الشركة</t>
  </si>
  <si>
    <t>%صافي الربح/اجمالي الدخل</t>
  </si>
  <si>
    <t>%اجمالي الدخل / الموجودات</t>
  </si>
  <si>
    <t xml:space="preserve">Net Interest and Commissions Income / Total Income % </t>
  </si>
  <si>
    <t>Net Income / Total Income %</t>
  </si>
  <si>
    <t>Total Income / Total Assets %</t>
  </si>
  <si>
    <t>Net Income Pertains to Shareholders</t>
  </si>
  <si>
    <t>Net Income</t>
  </si>
  <si>
    <t>Trading Information</t>
  </si>
  <si>
    <t>Income Statement (JD)</t>
  </si>
  <si>
    <t>موجودات مالية  بالقيمة العادلة من خلال قائمة الدخل</t>
  </si>
  <si>
    <t>موجودات مالية بالقيمة العادلة من خلال الدخل الشامل</t>
  </si>
  <si>
    <t>موجودات مالية بالكلفة المطفأة</t>
  </si>
  <si>
    <t>Financial Assets at Fair Value Through Profit</t>
  </si>
  <si>
    <t>Financial Assets at Fair Value Through Other Comprehensive Income</t>
  </si>
  <si>
    <t>Financial Assets at Amortized Cost</t>
  </si>
  <si>
    <t>(النقد + موجودات مالية  بالقيمة العادلة من خلال قائمة الدخل/اجمالي الودائع(مره</t>
  </si>
  <si>
    <t>حقوق غير مسيطرين</t>
  </si>
  <si>
    <t>أسهم موزعة</t>
  </si>
  <si>
    <t>أرباح موزعة</t>
  </si>
  <si>
    <t>Cash Dividends</t>
  </si>
  <si>
    <t>Stock Dividends</t>
  </si>
  <si>
    <t>Non- controlling Interest</t>
  </si>
  <si>
    <t>SOCIETE GENERALE DE BANQUE - JORDANIE</t>
  </si>
  <si>
    <t>بنك سوسيته جنرال - الأردن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</si>
</sst>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2" formatCode="#,##0_);[Red]\(#,##0\)"/>
  </numFmts>
  <fonts count="15" x14ac:knownFonts="1">
    <font>
      <sz val="10"/>
      <name val="Arial"/>
      <charset val="178"/>
    </font>
    <font>
      <sz val="10"/>
      <name val="Times New Roman"/>
      <family val="1"/>
    </font>
    <font>
      <sz val="12"/>
      <name val="Arabic Transparent"/>
      <charset val="178"/>
    </font>
    <font>
      <u/>
      <sz val="12"/>
      <color indexed="18"/>
      <name val="Times New Roman"/>
      <family val="1"/>
    </font>
    <font>
      <u/>
      <sz val="12"/>
      <color indexed="18"/>
      <name val="Arabic Transparent"/>
      <charset val="178"/>
    </font>
    <font>
      <sz val="12"/>
      <color indexed="18"/>
      <name val="Times New Roman"/>
      <family val="1"/>
    </font>
    <font>
      <sz val="12"/>
      <color indexed="18"/>
      <name val="Arabic Transparent"/>
      <charset val="178"/>
    </font>
    <font>
      <sz val="12"/>
      <name val="Times New Roman"/>
      <family val="1"/>
    </font>
    <font>
      <sz val="10"/>
      <color indexed="18"/>
      <name val="Tahoma"/>
      <family val="2"/>
    </font>
    <font>
      <sz val="11"/>
      <color indexed="18"/>
      <name val="Times New Roman"/>
      <family val="1"/>
    </font>
    <font>
      <b/>
      <sz val="14"/>
      <color indexed="54"/>
      <name val="Arabic Transparent"/>
      <charset val="178"/>
    </font>
    <font>
      <b/>
      <sz val="14"/>
      <color indexed="54"/>
      <name val="Times New Roman"/>
      <family val="1"/>
    </font>
    <font>
      <b/>
      <sz val="12"/>
      <color indexed="54"/>
      <name val="Times New Roman"/>
      <family val="1"/>
    </font>
    <font>
      <b/>
      <u/>
      <sz val="14"/>
      <color indexed="54"/>
      <name val="Arabic Transparent"/>
      <charset val="178"/>
    </font>
    <font>
      <b/>
      <u/>
      <sz val="14"/>
      <color indexed="54"/>
      <name val="Times New Roman"/>
      <family val="1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</borders>
  <cellStyleXfs count="1">
    <xf numFmtId="0" fontId="0" fillId="0" borderId="0"/>
  </cellStyleXfs>
  <cellXfs count="63">
    <xf numFmtId="0" fontId="0" fillId="0" borderId="0" xfId="0"/>
    <xf numFmtId="0" fontId="1" fillId="0" borderId="0" xfId="0" applyFont="1" applyFill="1" applyAlignment="1">
      <alignment vertical="center"/>
    </xf>
    <xf numFmtId="0" fontId="0" fillId="0" borderId="0" xfId="0" applyAlignment="1">
      <alignment horizontal="center"/>
    </xf>
    <xf numFmtId="0" fontId="2" fillId="0" borderId="0" xfId="0" applyFont="1" applyFill="1"/>
    <xf numFmtId="0" fontId="0" fillId="0" borderId="0" xfId="0" applyFill="1"/>
    <xf numFmtId="0" fontId="3" fillId="0" borderId="0" xfId="0" applyFont="1" applyFill="1" applyAlignment="1">
      <alignment vertical="center"/>
    </xf>
    <xf numFmtId="0" fontId="4" fillId="0" borderId="0" xfId="0" applyFont="1" applyFill="1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5" fillId="0" borderId="1" xfId="0" applyFont="1" applyFill="1" applyBorder="1" applyAlignment="1">
      <alignment vertical="center"/>
    </xf>
    <xf numFmtId="2" fontId="5" fillId="0" borderId="1" xfId="0" applyNumberFormat="1" applyFont="1" applyBorder="1" applyAlignment="1">
      <alignment horizontal="center" vertical="center"/>
    </xf>
    <xf numFmtId="0" fontId="6" fillId="0" borderId="1" xfId="0" applyFont="1" applyFill="1" applyBorder="1" applyAlignment="1">
      <alignment horizontal="right" vertical="center"/>
    </xf>
    <xf numFmtId="0" fontId="5" fillId="0" borderId="2" xfId="0" applyFont="1" applyFill="1" applyBorder="1" applyAlignment="1">
      <alignment vertical="center"/>
    </xf>
    <xf numFmtId="2" fontId="5" fillId="0" borderId="2" xfId="0" applyNumberFormat="1" applyFont="1" applyBorder="1" applyAlignment="1">
      <alignment horizontal="center" vertical="center"/>
    </xf>
    <xf numFmtId="0" fontId="6" fillId="0" borderId="2" xfId="0" applyFont="1" applyFill="1" applyBorder="1" applyAlignment="1">
      <alignment horizontal="right" vertical="center"/>
    </xf>
    <xf numFmtId="3" fontId="5" fillId="0" borderId="2" xfId="0" applyNumberFormat="1" applyFont="1" applyBorder="1" applyAlignment="1">
      <alignment horizontal="center" vertical="center"/>
    </xf>
    <xf numFmtId="0" fontId="5" fillId="0" borderId="3" xfId="0" applyFont="1" applyFill="1" applyBorder="1" applyAlignment="1">
      <alignment vertical="center"/>
    </xf>
    <xf numFmtId="14" fontId="5" fillId="0" borderId="3" xfId="0" applyNumberFormat="1" applyFont="1" applyBorder="1" applyAlignment="1">
      <alignment horizontal="center" vertical="center"/>
    </xf>
    <xf numFmtId="0" fontId="6" fillId="0" borderId="3" xfId="0" applyFont="1" applyFill="1" applyBorder="1" applyAlignment="1">
      <alignment horizontal="right" vertical="center"/>
    </xf>
    <xf numFmtId="0" fontId="7" fillId="0" borderId="0" xfId="0" applyFont="1" applyFill="1" applyAlignment="1">
      <alignment vertical="center"/>
    </xf>
    <xf numFmtId="0" fontId="5" fillId="0" borderId="0" xfId="0" applyFont="1" applyAlignment="1">
      <alignment horizontal="center"/>
    </xf>
    <xf numFmtId="0" fontId="6" fillId="0" borderId="0" xfId="0" applyFont="1" applyFill="1" applyBorder="1"/>
    <xf numFmtId="0" fontId="6" fillId="0" borderId="0" xfId="0" applyFont="1" applyFill="1"/>
    <xf numFmtId="0" fontId="5" fillId="0" borderId="0" xfId="0" applyFont="1" applyAlignment="1">
      <alignment horizontal="center" vertical="center"/>
    </xf>
    <xf numFmtId="38" fontId="5" fillId="0" borderId="1" xfId="0" applyNumberFormat="1" applyFont="1" applyBorder="1" applyAlignment="1">
      <alignment horizontal="center" vertical="center"/>
    </xf>
    <xf numFmtId="0" fontId="6" fillId="0" borderId="1" xfId="0" applyFont="1" applyFill="1" applyBorder="1" applyAlignment="1">
      <alignment vertical="center"/>
    </xf>
    <xf numFmtId="0" fontId="5" fillId="0" borderId="4" xfId="0" applyFont="1" applyFill="1" applyBorder="1" applyAlignment="1">
      <alignment vertical="center"/>
    </xf>
    <xf numFmtId="38" fontId="5" fillId="0" borderId="2" xfId="0" applyNumberFormat="1" applyFont="1" applyBorder="1" applyAlignment="1">
      <alignment horizontal="center" vertical="center"/>
    </xf>
    <xf numFmtId="0" fontId="6" fillId="0" borderId="2" xfId="0" applyFont="1" applyFill="1" applyBorder="1" applyAlignment="1">
      <alignment vertical="center"/>
    </xf>
    <xf numFmtId="38" fontId="5" fillId="0" borderId="3" xfId="0" applyNumberFormat="1" applyFont="1" applyBorder="1" applyAlignment="1">
      <alignment horizontal="center" vertical="center"/>
    </xf>
    <xf numFmtId="0" fontId="6" fillId="0" borderId="3" xfId="0" applyFont="1" applyFill="1" applyBorder="1" applyAlignment="1">
      <alignment vertical="center"/>
    </xf>
    <xf numFmtId="38" fontId="5" fillId="0" borderId="0" xfId="0" applyNumberFormat="1" applyFont="1" applyAlignment="1">
      <alignment horizontal="center"/>
    </xf>
    <xf numFmtId="38" fontId="5" fillId="0" borderId="4" xfId="0" applyNumberFormat="1" applyFont="1" applyBorder="1" applyAlignment="1">
      <alignment horizontal="center" vertical="center"/>
    </xf>
    <xf numFmtId="0" fontId="6" fillId="0" borderId="4" xfId="0" applyFont="1" applyFill="1" applyBorder="1" applyAlignment="1">
      <alignment vertical="center"/>
    </xf>
    <xf numFmtId="0" fontId="6" fillId="0" borderId="0" xfId="0" applyFont="1" applyFill="1" applyAlignment="1">
      <alignment vertical="center"/>
    </xf>
    <xf numFmtId="2" fontId="5" fillId="0" borderId="3" xfId="0" applyNumberFormat="1" applyFont="1" applyBorder="1" applyAlignment="1">
      <alignment horizontal="center" vertical="center"/>
    </xf>
    <xf numFmtId="2" fontId="5" fillId="0" borderId="0" xfId="0" applyNumberFormat="1" applyFont="1" applyFill="1" applyAlignment="1">
      <alignment horizontal="center" vertical="center"/>
    </xf>
    <xf numFmtId="0" fontId="0" fillId="0" borderId="0" xfId="0" applyFill="1" applyAlignment="1"/>
    <xf numFmtId="0" fontId="5" fillId="0" borderId="1" xfId="0" applyFont="1" applyFill="1" applyBorder="1" applyAlignment="1">
      <alignment vertical="center" wrapText="1"/>
    </xf>
    <xf numFmtId="2" fontId="5" fillId="0" borderId="1" xfId="0" applyNumberFormat="1" applyFont="1" applyFill="1" applyBorder="1" applyAlignment="1">
      <alignment horizontal="center"/>
    </xf>
    <xf numFmtId="0" fontId="0" fillId="0" borderId="0" xfId="0" applyFill="1" applyAlignment="1">
      <alignment horizontal="right" vertical="center"/>
    </xf>
    <xf numFmtId="2" fontId="5" fillId="0" borderId="2" xfId="0" applyNumberFormat="1" applyFont="1" applyFill="1" applyBorder="1" applyAlignment="1">
      <alignment horizontal="center"/>
    </xf>
    <xf numFmtId="2" fontId="5" fillId="0" borderId="2" xfId="0" applyNumberFormat="1" applyFont="1" applyFill="1" applyBorder="1" applyAlignment="1">
      <alignment horizontal="center" vertical="center"/>
    </xf>
    <xf numFmtId="0" fontId="9" fillId="0" borderId="3" xfId="0" applyFont="1" applyFill="1" applyBorder="1" applyAlignment="1">
      <alignment vertical="center"/>
    </xf>
    <xf numFmtId="2" fontId="5" fillId="0" borderId="3" xfId="0" applyNumberFormat="1" applyFont="1" applyFill="1" applyBorder="1" applyAlignment="1">
      <alignment horizontal="center" vertical="center"/>
    </xf>
    <xf numFmtId="2" fontId="5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38" fontId="5" fillId="0" borderId="5" xfId="0" applyNumberFormat="1" applyFont="1" applyBorder="1" applyAlignment="1">
      <alignment horizontal="center" vertical="center"/>
    </xf>
    <xf numFmtId="0" fontId="6" fillId="0" borderId="5" xfId="0" applyFont="1" applyFill="1" applyBorder="1" applyAlignment="1">
      <alignment vertical="center"/>
    </xf>
    <xf numFmtId="0" fontId="10" fillId="0" borderId="0" xfId="0" applyFont="1" applyFill="1" applyAlignment="1">
      <alignment vertical="center"/>
    </xf>
    <xf numFmtId="0" fontId="11" fillId="0" borderId="0" xfId="0" applyFont="1" applyFill="1" applyAlignment="1">
      <alignment vertical="center"/>
    </xf>
    <xf numFmtId="0" fontId="11" fillId="0" borderId="0" xfId="0" applyFont="1" applyAlignment="1">
      <alignment horizontal="center" vertical="center"/>
    </xf>
    <xf numFmtId="0" fontId="10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horizontal="right" vertical="center"/>
    </xf>
    <xf numFmtId="0" fontId="14" fillId="0" borderId="0" xfId="0" applyFont="1" applyFill="1" applyAlignment="1">
      <alignment vertical="center"/>
    </xf>
    <xf numFmtId="38" fontId="12" fillId="0" borderId="0" xfId="0" applyNumberFormat="1" applyFont="1" applyAlignment="1">
      <alignment horizontal="center" vertical="center"/>
    </xf>
    <xf numFmtId="38" fontId="11" fillId="0" borderId="0" xfId="0" applyNumberFormat="1" applyFont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172" fontId="5" fillId="0" borderId="1" xfId="0" applyNumberFormat="1" applyFont="1" applyBorder="1" applyAlignment="1">
      <alignment horizontal="center" vertical="center"/>
    </xf>
    <xf numFmtId="172" fontId="5" fillId="0" borderId="2" xfId="0" applyNumberFormat="1" applyFont="1" applyBorder="1" applyAlignment="1">
      <alignment horizontal="center" vertical="center"/>
    </xf>
    <xf numFmtId="172" fontId="5" fillId="0" borderId="3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2:AW492"/>
  <sheetViews>
    <sheetView tabSelected="1" workbookViewId="0">
      <selection activeCell="F5" sqref="F5"/>
    </sheetView>
  </sheetViews>
  <sheetFormatPr defaultRowHeight="15" x14ac:dyDescent="0.2"/>
  <cols>
    <col min="4" max="4" width="62" style="1" customWidth="1"/>
    <col min="5" max="6" width="16.140625" style="2" bestFit="1" customWidth="1"/>
    <col min="7" max="8" width="16.140625" style="2" customWidth="1"/>
    <col min="9" max="9" width="58" style="3" customWidth="1"/>
    <col min="10" max="49" width="9.140625" style="4"/>
  </cols>
  <sheetData>
    <row r="2" spans="4:49" ht="15.75" x14ac:dyDescent="0.2">
      <c r="D2" s="5" t="s">
        <v>216</v>
      </c>
      <c r="E2" s="5"/>
      <c r="F2" s="59">
        <v>111020</v>
      </c>
      <c r="G2" s="59"/>
      <c r="H2" s="59"/>
      <c r="I2" s="6" t="s">
        <v>217</v>
      </c>
    </row>
    <row r="4" spans="4:49" s="7" customFormat="1" ht="24.95" customHeight="1" x14ac:dyDescent="0.2">
      <c r="D4" s="51" t="s">
        <v>201</v>
      </c>
      <c r="E4" s="52">
        <v>2015</v>
      </c>
      <c r="F4" s="52">
        <v>2014</v>
      </c>
      <c r="G4" s="52">
        <v>2013</v>
      </c>
      <c r="H4" s="52">
        <v>2012</v>
      </c>
      <c r="I4" s="50" t="s">
        <v>0</v>
      </c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</row>
    <row r="5" spans="4:49" s="7" customFormat="1" ht="20.100000000000001" customHeight="1" x14ac:dyDescent="0.2">
      <c r="D5" s="9" t="s">
        <v>1</v>
      </c>
      <c r="E5" s="10">
        <v>1</v>
      </c>
      <c r="F5" s="10">
        <v>1</v>
      </c>
      <c r="G5" s="10">
        <v>1</v>
      </c>
      <c r="H5" s="10">
        <v>1</v>
      </c>
      <c r="I5" s="11" t="s">
        <v>2</v>
      </c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</row>
    <row r="6" spans="4:49" s="7" customFormat="1" ht="20.100000000000001" customHeight="1" x14ac:dyDescent="0.2">
      <c r="D6" s="12" t="s">
        <v>3</v>
      </c>
      <c r="E6" s="13">
        <v>1.01</v>
      </c>
      <c r="F6" s="13">
        <v>1.07</v>
      </c>
      <c r="G6" s="13">
        <v>0.89</v>
      </c>
      <c r="H6" s="13">
        <v>0.85</v>
      </c>
      <c r="I6" s="14" t="s">
        <v>4</v>
      </c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  <c r="AW6" s="8"/>
    </row>
    <row r="7" spans="4:49" s="7" customFormat="1" ht="20.100000000000001" customHeight="1" x14ac:dyDescent="0.2">
      <c r="D7" s="12" t="s">
        <v>5</v>
      </c>
      <c r="E7" s="15">
        <v>294293.34999999998</v>
      </c>
      <c r="F7" s="15">
        <v>294415.07</v>
      </c>
      <c r="G7" s="15">
        <v>25950.09</v>
      </c>
      <c r="H7" s="15">
        <v>1200159.78</v>
      </c>
      <c r="I7" s="14" t="s">
        <v>6</v>
      </c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  <c r="AQ7" s="8"/>
      <c r="AR7" s="8"/>
      <c r="AS7" s="8"/>
      <c r="AT7" s="8"/>
      <c r="AU7" s="8"/>
      <c r="AV7" s="8"/>
      <c r="AW7" s="8"/>
    </row>
    <row r="8" spans="4:49" s="7" customFormat="1" ht="20.100000000000001" customHeight="1" x14ac:dyDescent="0.2">
      <c r="D8" s="12" t="s">
        <v>7</v>
      </c>
      <c r="E8" s="15">
        <v>263256</v>
      </c>
      <c r="F8" s="15">
        <v>316597</v>
      </c>
      <c r="G8" s="15">
        <v>29948</v>
      </c>
      <c r="H8" s="15">
        <v>1373705</v>
      </c>
      <c r="I8" s="14" t="s">
        <v>8</v>
      </c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/>
      <c r="AJ8" s="8"/>
      <c r="AK8" s="8"/>
      <c r="AL8" s="8"/>
      <c r="AM8" s="8"/>
      <c r="AN8" s="8"/>
      <c r="AO8" s="8"/>
      <c r="AP8" s="8"/>
      <c r="AQ8" s="8"/>
      <c r="AR8" s="8"/>
      <c r="AS8" s="8"/>
      <c r="AT8" s="8"/>
      <c r="AU8" s="8"/>
      <c r="AV8" s="8"/>
      <c r="AW8" s="8"/>
    </row>
    <row r="9" spans="4:49" s="7" customFormat="1" ht="20.100000000000001" customHeight="1" x14ac:dyDescent="0.2">
      <c r="D9" s="12" t="s">
        <v>9</v>
      </c>
      <c r="E9" s="15">
        <v>57</v>
      </c>
      <c r="F9" s="15">
        <v>294</v>
      </c>
      <c r="G9" s="15">
        <v>54</v>
      </c>
      <c r="H9" s="15">
        <v>359</v>
      </c>
      <c r="I9" s="14" t="s">
        <v>10</v>
      </c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8"/>
      <c r="AE9" s="8"/>
      <c r="AF9" s="8"/>
      <c r="AG9" s="8"/>
      <c r="AH9" s="8"/>
      <c r="AI9" s="8"/>
      <c r="AJ9" s="8"/>
      <c r="AK9" s="8"/>
      <c r="AL9" s="8"/>
      <c r="AM9" s="8"/>
      <c r="AN9" s="8"/>
      <c r="AO9" s="8"/>
      <c r="AP9" s="8"/>
      <c r="AQ9" s="8"/>
      <c r="AR9" s="8"/>
      <c r="AS9" s="8"/>
      <c r="AT9" s="8"/>
      <c r="AU9" s="8"/>
      <c r="AV9" s="8"/>
      <c r="AW9" s="8"/>
    </row>
    <row r="10" spans="4:49" s="7" customFormat="1" ht="20.100000000000001" customHeight="1" x14ac:dyDescent="0.2">
      <c r="D10" s="12" t="s">
        <v>11</v>
      </c>
      <c r="E10" s="15">
        <v>100000000</v>
      </c>
      <c r="F10" s="15">
        <v>100000000</v>
      </c>
      <c r="G10" s="15">
        <v>100000000</v>
      </c>
      <c r="H10" s="15">
        <v>100000000</v>
      </c>
      <c r="I10" s="14" t="s">
        <v>12</v>
      </c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8"/>
      <c r="AJ10" s="8"/>
      <c r="AK10" s="8"/>
      <c r="AL10" s="8"/>
      <c r="AM10" s="8"/>
      <c r="AN10" s="8"/>
      <c r="AO10" s="8"/>
      <c r="AP10" s="8"/>
      <c r="AQ10" s="8"/>
      <c r="AR10" s="8"/>
      <c r="AS10" s="8"/>
      <c r="AT10" s="8"/>
      <c r="AU10" s="8"/>
      <c r="AV10" s="8"/>
      <c r="AW10" s="8"/>
    </row>
    <row r="11" spans="4:49" s="7" customFormat="1" ht="20.100000000000001" customHeight="1" x14ac:dyDescent="0.2">
      <c r="D11" s="12" t="s">
        <v>13</v>
      </c>
      <c r="E11" s="15">
        <v>101000000</v>
      </c>
      <c r="F11" s="15">
        <v>107000000</v>
      </c>
      <c r="G11" s="15">
        <v>89000000</v>
      </c>
      <c r="H11" s="15">
        <v>85000000</v>
      </c>
      <c r="I11" s="14" t="s">
        <v>14</v>
      </c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/>
      <c r="AJ11" s="8"/>
      <c r="AK11" s="8"/>
      <c r="AL11" s="8"/>
      <c r="AM11" s="8"/>
      <c r="AN11" s="8"/>
      <c r="AO11" s="8"/>
      <c r="AP11" s="8"/>
      <c r="AQ11" s="8"/>
      <c r="AR11" s="8"/>
      <c r="AS11" s="8"/>
      <c r="AT11" s="8"/>
      <c r="AU11" s="8"/>
      <c r="AV11" s="8"/>
      <c r="AW11" s="8"/>
    </row>
    <row r="12" spans="4:49" s="7" customFormat="1" ht="20.100000000000001" customHeight="1" x14ac:dyDescent="0.2">
      <c r="D12" s="16" t="s">
        <v>15</v>
      </c>
      <c r="E12" s="17">
        <v>42369</v>
      </c>
      <c r="F12" s="17">
        <v>42004</v>
      </c>
      <c r="G12" s="17">
        <v>41639</v>
      </c>
      <c r="H12" s="17">
        <v>41274</v>
      </c>
      <c r="I12" s="18" t="s">
        <v>16</v>
      </c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  <c r="AI12" s="8"/>
      <c r="AJ12" s="8"/>
      <c r="AK12" s="8"/>
      <c r="AL12" s="8"/>
      <c r="AM12" s="8"/>
      <c r="AN12" s="8"/>
      <c r="AO12" s="8"/>
      <c r="AP12" s="8"/>
      <c r="AQ12" s="8"/>
      <c r="AR12" s="8"/>
      <c r="AS12" s="8"/>
      <c r="AT12" s="8"/>
      <c r="AU12" s="8"/>
      <c r="AV12" s="8"/>
      <c r="AW12" s="8"/>
    </row>
    <row r="13" spans="4:49" ht="15.75" x14ac:dyDescent="0.25">
      <c r="D13" s="19"/>
      <c r="E13" s="20"/>
      <c r="F13" s="20"/>
      <c r="G13" s="20"/>
      <c r="H13" s="20"/>
      <c r="I13" s="21"/>
    </row>
    <row r="14" spans="4:49" ht="15.75" x14ac:dyDescent="0.25">
      <c r="E14" s="20"/>
      <c r="F14" s="20"/>
      <c r="G14" s="20"/>
      <c r="H14" s="20"/>
      <c r="I14" s="22"/>
    </row>
    <row r="15" spans="4:49" s="7" customFormat="1" ht="24.95" customHeight="1" x14ac:dyDescent="0.2">
      <c r="D15" s="51" t="s">
        <v>17</v>
      </c>
      <c r="E15" s="54"/>
      <c r="F15" s="54"/>
      <c r="G15" s="54"/>
      <c r="H15" s="54"/>
      <c r="I15" s="53" t="s">
        <v>18</v>
      </c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</row>
    <row r="16" spans="4:49" s="7" customFormat="1" ht="20.100000000000001" customHeight="1" x14ac:dyDescent="0.2">
      <c r="D16" s="9" t="s">
        <v>19</v>
      </c>
      <c r="E16" s="24">
        <v>336311558</v>
      </c>
      <c r="F16" s="24">
        <v>224397208</v>
      </c>
      <c r="G16" s="24">
        <v>51627949</v>
      </c>
      <c r="H16" s="24">
        <v>52356878</v>
      </c>
      <c r="I16" s="25" t="s">
        <v>20</v>
      </c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  <c r="AA16" s="8"/>
      <c r="AB16" s="8"/>
      <c r="AC16" s="8"/>
      <c r="AD16" s="8"/>
      <c r="AE16" s="8"/>
      <c r="AF16" s="8"/>
      <c r="AG16" s="8"/>
      <c r="AH16" s="8"/>
      <c r="AI16" s="8"/>
      <c r="AJ16" s="8"/>
      <c r="AK16" s="8"/>
      <c r="AL16" s="8"/>
      <c r="AM16" s="8"/>
      <c r="AN16" s="8"/>
      <c r="AO16" s="8"/>
      <c r="AP16" s="8"/>
      <c r="AQ16" s="8"/>
      <c r="AR16" s="8"/>
      <c r="AS16" s="8"/>
      <c r="AT16" s="8"/>
      <c r="AU16" s="8"/>
      <c r="AV16" s="8"/>
      <c r="AW16" s="8"/>
    </row>
    <row r="17" spans="4:49" s="7" customFormat="1" ht="20.100000000000001" customHeight="1" x14ac:dyDescent="0.2">
      <c r="D17" s="26" t="s">
        <v>21</v>
      </c>
      <c r="E17" s="27">
        <v>36230356</v>
      </c>
      <c r="F17" s="27">
        <v>30577195</v>
      </c>
      <c r="G17" s="27">
        <v>27484064</v>
      </c>
      <c r="H17" s="27">
        <v>45175011</v>
      </c>
      <c r="I17" s="28" t="s">
        <v>22</v>
      </c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8"/>
      <c r="AU17" s="8"/>
      <c r="AV17" s="8"/>
      <c r="AW17" s="8"/>
    </row>
    <row r="18" spans="4:49" s="7" customFormat="1" ht="20.100000000000001" customHeight="1" x14ac:dyDescent="0.2">
      <c r="D18" s="12" t="s">
        <v>23</v>
      </c>
      <c r="E18" s="27">
        <v>17459133</v>
      </c>
      <c r="F18" s="27">
        <v>16109873</v>
      </c>
      <c r="G18" s="27">
        <v>27815656</v>
      </c>
      <c r="H18" s="27">
        <v>22873201</v>
      </c>
      <c r="I18" s="28" t="s">
        <v>24</v>
      </c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</row>
    <row r="19" spans="4:49" s="7" customFormat="1" ht="20.100000000000001" customHeight="1" x14ac:dyDescent="0.2">
      <c r="D19" s="12" t="s">
        <v>206</v>
      </c>
      <c r="E19" s="27">
        <v>31852062</v>
      </c>
      <c r="F19" s="27">
        <v>0</v>
      </c>
      <c r="G19" s="27">
        <v>0</v>
      </c>
      <c r="H19" s="27">
        <v>0</v>
      </c>
      <c r="I19" s="28" t="s">
        <v>203</v>
      </c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  <c r="AA19" s="8"/>
      <c r="AB19" s="8"/>
      <c r="AC19" s="8"/>
      <c r="AD19" s="8"/>
      <c r="AE19" s="8"/>
      <c r="AF19" s="8"/>
      <c r="AG19" s="8"/>
      <c r="AH19" s="8"/>
      <c r="AI19" s="8"/>
      <c r="AJ19" s="8"/>
      <c r="AK19" s="8"/>
      <c r="AL19" s="8"/>
      <c r="AM19" s="8"/>
      <c r="AN19" s="8"/>
      <c r="AO19" s="8"/>
      <c r="AP19" s="8"/>
      <c r="AQ19" s="8"/>
      <c r="AR19" s="8"/>
      <c r="AS19" s="8"/>
      <c r="AT19" s="8"/>
      <c r="AU19" s="8"/>
      <c r="AV19" s="8"/>
      <c r="AW19" s="8"/>
    </row>
    <row r="20" spans="4:49" s="7" customFormat="1" ht="20.100000000000001" customHeight="1" x14ac:dyDescent="0.2">
      <c r="D20" s="12" t="s">
        <v>207</v>
      </c>
      <c r="E20" s="27">
        <v>250335</v>
      </c>
      <c r="F20" s="27">
        <v>190335</v>
      </c>
      <c r="G20" s="27">
        <v>186585</v>
      </c>
      <c r="H20" s="27">
        <v>162504</v>
      </c>
      <c r="I20" s="28" t="s">
        <v>204</v>
      </c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  <c r="AK20" s="8"/>
      <c r="AL20" s="8"/>
      <c r="AM20" s="8"/>
      <c r="AN20" s="8"/>
      <c r="AO20" s="8"/>
      <c r="AP20" s="8"/>
      <c r="AQ20" s="8"/>
      <c r="AR20" s="8"/>
      <c r="AS20" s="8"/>
      <c r="AT20" s="8"/>
      <c r="AU20" s="8"/>
      <c r="AV20" s="8"/>
      <c r="AW20" s="8"/>
    </row>
    <row r="21" spans="4:49" s="7" customFormat="1" ht="20.100000000000001" customHeight="1" x14ac:dyDescent="0.2">
      <c r="D21" s="12" t="s">
        <v>208</v>
      </c>
      <c r="E21" s="27">
        <v>208286399</v>
      </c>
      <c r="F21" s="27">
        <v>239167826</v>
      </c>
      <c r="G21" s="27">
        <v>230201502</v>
      </c>
      <c r="H21" s="27">
        <v>159464357</v>
      </c>
      <c r="I21" s="28" t="s">
        <v>205</v>
      </c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</row>
    <row r="22" spans="4:49" s="7" customFormat="1" ht="20.100000000000001" customHeight="1" x14ac:dyDescent="0.2">
      <c r="D22" s="12" t="s">
        <v>25</v>
      </c>
      <c r="E22" s="27">
        <v>0</v>
      </c>
      <c r="F22" s="27">
        <v>0</v>
      </c>
      <c r="G22" s="27">
        <v>0</v>
      </c>
      <c r="H22" s="27">
        <v>0</v>
      </c>
      <c r="I22" s="28" t="s">
        <v>26</v>
      </c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  <c r="AB22" s="8"/>
      <c r="AC22" s="8"/>
      <c r="AD22" s="8"/>
      <c r="AE22" s="8"/>
      <c r="AF22" s="8"/>
      <c r="AG22" s="8"/>
      <c r="AH22" s="8"/>
      <c r="AI22" s="8"/>
      <c r="AJ22" s="8"/>
      <c r="AK22" s="8"/>
      <c r="AL22" s="8"/>
      <c r="AM22" s="8"/>
      <c r="AN22" s="8"/>
      <c r="AO22" s="8"/>
      <c r="AP22" s="8"/>
      <c r="AQ22" s="8"/>
      <c r="AR22" s="8"/>
      <c r="AS22" s="8"/>
      <c r="AT22" s="8"/>
      <c r="AU22" s="8"/>
      <c r="AV22" s="8"/>
      <c r="AW22" s="8"/>
    </row>
    <row r="23" spans="4:49" s="7" customFormat="1" ht="20.100000000000001" customHeight="1" x14ac:dyDescent="0.2">
      <c r="D23" s="12" t="s">
        <v>27</v>
      </c>
      <c r="E23" s="27">
        <v>431594034</v>
      </c>
      <c r="F23" s="27">
        <v>320043868</v>
      </c>
      <c r="G23" s="27">
        <v>217741761</v>
      </c>
      <c r="H23" s="27">
        <v>171027709</v>
      </c>
      <c r="I23" s="28" t="s">
        <v>28</v>
      </c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  <c r="AK23" s="8"/>
      <c r="AL23" s="8"/>
      <c r="AM23" s="8"/>
      <c r="AN23" s="8"/>
      <c r="AO23" s="8"/>
      <c r="AP23" s="8"/>
      <c r="AQ23" s="8"/>
      <c r="AR23" s="8"/>
      <c r="AS23" s="8"/>
      <c r="AT23" s="8"/>
      <c r="AU23" s="8"/>
      <c r="AV23" s="8"/>
      <c r="AW23" s="8"/>
    </row>
    <row r="24" spans="4:49" s="7" customFormat="1" ht="20.100000000000001" customHeight="1" x14ac:dyDescent="0.2">
      <c r="D24" s="12" t="s">
        <v>29</v>
      </c>
      <c r="E24" s="27">
        <v>8471002</v>
      </c>
      <c r="F24" s="27">
        <v>7431921</v>
      </c>
      <c r="G24" s="27">
        <v>6537728</v>
      </c>
      <c r="H24" s="27">
        <v>9082830</v>
      </c>
      <c r="I24" s="28" t="s">
        <v>30</v>
      </c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8"/>
      <c r="AH24" s="8"/>
      <c r="AI24" s="8"/>
      <c r="AJ24" s="8"/>
      <c r="AK24" s="8"/>
      <c r="AL24" s="8"/>
      <c r="AM24" s="8"/>
      <c r="AN24" s="8"/>
      <c r="AO24" s="8"/>
      <c r="AP24" s="8"/>
      <c r="AQ24" s="8"/>
      <c r="AR24" s="8"/>
      <c r="AS24" s="8"/>
      <c r="AT24" s="8"/>
      <c r="AU24" s="8"/>
      <c r="AV24" s="8"/>
      <c r="AW24" s="8"/>
    </row>
    <row r="25" spans="4:49" s="7" customFormat="1" ht="20.100000000000001" customHeight="1" x14ac:dyDescent="0.2">
      <c r="D25" s="12" t="s">
        <v>31</v>
      </c>
      <c r="E25" s="27">
        <v>8927938</v>
      </c>
      <c r="F25" s="27">
        <v>10515396</v>
      </c>
      <c r="G25" s="27">
        <v>8885250</v>
      </c>
      <c r="H25" s="27">
        <v>31011281</v>
      </c>
      <c r="I25" s="28" t="s">
        <v>32</v>
      </c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  <c r="AB25" s="8"/>
      <c r="AC25" s="8"/>
      <c r="AD25" s="8"/>
      <c r="AE25" s="8"/>
      <c r="AF25" s="8"/>
      <c r="AG25" s="8"/>
      <c r="AH25" s="8"/>
      <c r="AI25" s="8"/>
      <c r="AJ25" s="8"/>
      <c r="AK25" s="8"/>
      <c r="AL25" s="8"/>
      <c r="AM25" s="8"/>
      <c r="AN25" s="8"/>
      <c r="AO25" s="8"/>
      <c r="AP25" s="8"/>
      <c r="AQ25" s="8"/>
      <c r="AR25" s="8"/>
      <c r="AS25" s="8"/>
      <c r="AT25" s="8"/>
      <c r="AU25" s="8"/>
      <c r="AV25" s="8"/>
      <c r="AW25" s="8"/>
    </row>
    <row r="26" spans="4:49" s="7" customFormat="1" ht="20.100000000000001" customHeight="1" x14ac:dyDescent="0.2">
      <c r="D26" s="12" t="s">
        <v>33</v>
      </c>
      <c r="E26" s="27">
        <v>22944481</v>
      </c>
      <c r="F26" s="27">
        <v>22128599</v>
      </c>
      <c r="G26" s="27">
        <v>21531646</v>
      </c>
      <c r="H26" s="27">
        <v>19065932</v>
      </c>
      <c r="I26" s="28" t="s">
        <v>34</v>
      </c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  <c r="AA26" s="8"/>
      <c r="AB26" s="8"/>
      <c r="AC26" s="8"/>
      <c r="AD26" s="8"/>
      <c r="AE26" s="8"/>
      <c r="AF26" s="8"/>
      <c r="AG26" s="8"/>
      <c r="AH26" s="8"/>
      <c r="AI26" s="8"/>
      <c r="AJ26" s="8"/>
      <c r="AK26" s="8"/>
      <c r="AL26" s="8"/>
      <c r="AM26" s="8"/>
      <c r="AN26" s="8"/>
      <c r="AO26" s="8"/>
      <c r="AP26" s="8"/>
      <c r="AQ26" s="8"/>
      <c r="AR26" s="8"/>
      <c r="AS26" s="8"/>
      <c r="AT26" s="8"/>
      <c r="AU26" s="8"/>
      <c r="AV26" s="8"/>
      <c r="AW26" s="8"/>
    </row>
    <row r="27" spans="4:49" s="7" customFormat="1" ht="20.100000000000001" customHeight="1" x14ac:dyDescent="0.2">
      <c r="D27" s="12" t="s">
        <v>170</v>
      </c>
      <c r="E27" s="27">
        <v>1328995</v>
      </c>
      <c r="F27" s="27">
        <v>1117332</v>
      </c>
      <c r="G27" s="27">
        <v>729408</v>
      </c>
      <c r="H27" s="27">
        <v>730351</v>
      </c>
      <c r="I27" s="28" t="s">
        <v>154</v>
      </c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  <c r="AA27" s="8"/>
      <c r="AB27" s="8"/>
      <c r="AC27" s="8"/>
      <c r="AD27" s="8"/>
      <c r="AE27" s="8"/>
      <c r="AF27" s="8"/>
      <c r="AG27" s="8"/>
      <c r="AH27" s="8"/>
      <c r="AI27" s="8"/>
      <c r="AJ27" s="8"/>
      <c r="AK27" s="8"/>
      <c r="AL27" s="8"/>
      <c r="AM27" s="8"/>
      <c r="AN27" s="8"/>
      <c r="AO27" s="8"/>
      <c r="AP27" s="8"/>
      <c r="AQ27" s="8"/>
      <c r="AR27" s="8"/>
      <c r="AS27" s="8"/>
      <c r="AT27" s="8"/>
      <c r="AU27" s="8"/>
      <c r="AV27" s="8"/>
      <c r="AW27" s="8"/>
    </row>
    <row r="28" spans="4:49" s="7" customFormat="1" ht="20.100000000000001" customHeight="1" x14ac:dyDescent="0.2">
      <c r="D28" s="12" t="s">
        <v>35</v>
      </c>
      <c r="E28" s="27">
        <v>123884097</v>
      </c>
      <c r="F28" s="27">
        <v>12827939</v>
      </c>
      <c r="G28" s="27">
        <v>63478848</v>
      </c>
      <c r="H28" s="27">
        <v>8617703</v>
      </c>
      <c r="I28" s="28" t="s">
        <v>36</v>
      </c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  <c r="AA28" s="8"/>
      <c r="AB28" s="8"/>
      <c r="AC28" s="8"/>
      <c r="AD28" s="8"/>
      <c r="AE28" s="8"/>
      <c r="AF28" s="8"/>
      <c r="AG28" s="8"/>
      <c r="AH28" s="8"/>
      <c r="AI28" s="8"/>
      <c r="AJ28" s="8"/>
      <c r="AK28" s="8"/>
      <c r="AL28" s="8"/>
      <c r="AM28" s="8"/>
      <c r="AN28" s="8"/>
      <c r="AO28" s="8"/>
      <c r="AP28" s="8"/>
      <c r="AQ28" s="8"/>
      <c r="AR28" s="8"/>
      <c r="AS28" s="8"/>
      <c r="AT28" s="8"/>
      <c r="AU28" s="8"/>
      <c r="AV28" s="8"/>
      <c r="AW28" s="8"/>
    </row>
    <row r="29" spans="4:49" s="7" customFormat="1" ht="20.100000000000001" customHeight="1" x14ac:dyDescent="0.2">
      <c r="D29" s="16" t="s">
        <v>37</v>
      </c>
      <c r="E29" s="29">
        <v>1210141450</v>
      </c>
      <c r="F29" s="29">
        <v>866560175</v>
      </c>
      <c r="G29" s="29">
        <v>640797419</v>
      </c>
      <c r="H29" s="29">
        <v>479473646</v>
      </c>
      <c r="I29" s="30" t="s">
        <v>38</v>
      </c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  <c r="AA29" s="8"/>
      <c r="AB29" s="8"/>
      <c r="AC29" s="8"/>
      <c r="AD29" s="8"/>
      <c r="AE29" s="8"/>
      <c r="AF29" s="8"/>
      <c r="AG29" s="8"/>
      <c r="AH29" s="8"/>
      <c r="AI29" s="8"/>
      <c r="AJ29" s="8"/>
      <c r="AK29" s="8"/>
      <c r="AL29" s="8"/>
      <c r="AM29" s="8"/>
      <c r="AN29" s="8"/>
      <c r="AO29" s="8"/>
      <c r="AP29" s="8"/>
      <c r="AQ29" s="8"/>
      <c r="AR29" s="8"/>
      <c r="AS29" s="8"/>
      <c r="AT29" s="8"/>
      <c r="AU29" s="8"/>
      <c r="AV29" s="8"/>
      <c r="AW29" s="8"/>
    </row>
    <row r="30" spans="4:49" ht="15.75" x14ac:dyDescent="0.25">
      <c r="D30" s="19"/>
      <c r="E30" s="31"/>
      <c r="F30" s="31"/>
      <c r="G30" s="31"/>
      <c r="H30" s="31"/>
      <c r="I30" s="22"/>
    </row>
    <row r="31" spans="4:49" ht="15.75" x14ac:dyDescent="0.25">
      <c r="E31" s="31"/>
      <c r="F31" s="31"/>
      <c r="G31" s="31"/>
      <c r="H31" s="31"/>
    </row>
    <row r="32" spans="4:49" s="7" customFormat="1" ht="24.95" customHeight="1" x14ac:dyDescent="0.2">
      <c r="D32" s="56" t="s">
        <v>39</v>
      </c>
      <c r="E32" s="57"/>
      <c r="F32" s="57"/>
      <c r="G32" s="57"/>
      <c r="H32" s="57"/>
      <c r="I32" s="55" t="s">
        <v>40</v>
      </c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  <c r="AA32" s="8"/>
      <c r="AB32" s="8"/>
      <c r="AC32" s="8"/>
      <c r="AD32" s="8"/>
      <c r="AE32" s="8"/>
      <c r="AF32" s="8"/>
      <c r="AG32" s="8"/>
      <c r="AH32" s="8"/>
      <c r="AI32" s="8"/>
      <c r="AJ32" s="8"/>
      <c r="AK32" s="8"/>
      <c r="AL32" s="8"/>
      <c r="AM32" s="8"/>
      <c r="AN32" s="8"/>
      <c r="AO32" s="8"/>
      <c r="AP32" s="8"/>
      <c r="AQ32" s="8"/>
      <c r="AR32" s="8"/>
      <c r="AS32" s="8"/>
      <c r="AT32" s="8"/>
      <c r="AU32" s="8"/>
      <c r="AV32" s="8"/>
      <c r="AW32" s="8"/>
    </row>
    <row r="33" spans="4:49" s="7" customFormat="1" ht="24.95" customHeight="1" x14ac:dyDescent="0.2">
      <c r="D33" s="51" t="s">
        <v>41</v>
      </c>
      <c r="E33" s="57"/>
      <c r="F33" s="57"/>
      <c r="G33" s="57"/>
      <c r="H33" s="57"/>
      <c r="I33" s="53" t="s">
        <v>42</v>
      </c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  <c r="AA33" s="8"/>
      <c r="AB33" s="8"/>
      <c r="AC33" s="8"/>
      <c r="AD33" s="8"/>
      <c r="AE33" s="8"/>
      <c r="AF33" s="8"/>
      <c r="AG33" s="8"/>
      <c r="AH33" s="8"/>
      <c r="AI33" s="8"/>
      <c r="AJ33" s="8"/>
      <c r="AK33" s="8"/>
      <c r="AL33" s="8"/>
      <c r="AM33" s="8"/>
      <c r="AN33" s="8"/>
      <c r="AO33" s="8"/>
      <c r="AP33" s="8"/>
      <c r="AQ33" s="8"/>
      <c r="AR33" s="8"/>
      <c r="AS33" s="8"/>
      <c r="AT33" s="8"/>
      <c r="AU33" s="8"/>
      <c r="AV33" s="8"/>
      <c r="AW33" s="8"/>
    </row>
    <row r="34" spans="4:49" s="7" customFormat="1" ht="20.100000000000001" customHeight="1" x14ac:dyDescent="0.2">
      <c r="D34" s="9" t="s">
        <v>43</v>
      </c>
      <c r="E34" s="24">
        <v>916697231</v>
      </c>
      <c r="F34" s="24">
        <v>607563741</v>
      </c>
      <c r="G34" s="24">
        <v>395357442</v>
      </c>
      <c r="H34" s="24">
        <v>326053588</v>
      </c>
      <c r="I34" s="25" t="s">
        <v>44</v>
      </c>
      <c r="J34" s="8"/>
      <c r="K34" s="8"/>
      <c r="L34" s="8"/>
      <c r="M34" s="8"/>
      <c r="N34" s="8"/>
      <c r="O34" s="8"/>
      <c r="P34" s="8"/>
      <c r="Q34" s="8"/>
      <c r="R34" s="8"/>
      <c r="S34" s="8"/>
      <c r="T34" s="8"/>
      <c r="U34" s="8"/>
      <c r="V34" s="8"/>
      <c r="W34" s="8"/>
      <c r="X34" s="8"/>
      <c r="Y34" s="8"/>
      <c r="Z34" s="8"/>
      <c r="AA34" s="8"/>
      <c r="AB34" s="8"/>
      <c r="AC34" s="8"/>
      <c r="AD34" s="8"/>
      <c r="AE34" s="8"/>
      <c r="AF34" s="8"/>
      <c r="AG34" s="8"/>
      <c r="AH34" s="8"/>
      <c r="AI34" s="8"/>
      <c r="AJ34" s="8"/>
      <c r="AK34" s="8"/>
      <c r="AL34" s="8"/>
      <c r="AM34" s="8"/>
      <c r="AN34" s="8"/>
      <c r="AO34" s="8"/>
      <c r="AP34" s="8"/>
      <c r="AQ34" s="8"/>
      <c r="AR34" s="8"/>
      <c r="AS34" s="8"/>
      <c r="AT34" s="8"/>
      <c r="AU34" s="8"/>
      <c r="AV34" s="8"/>
      <c r="AW34" s="8"/>
    </row>
    <row r="35" spans="4:49" s="7" customFormat="1" ht="20.100000000000001" customHeight="1" x14ac:dyDescent="0.2">
      <c r="D35" s="26" t="s">
        <v>45</v>
      </c>
      <c r="E35" s="32">
        <v>29055047</v>
      </c>
      <c r="F35" s="32">
        <v>20357357</v>
      </c>
      <c r="G35" s="32">
        <v>4444362</v>
      </c>
      <c r="H35" s="32">
        <v>2681360</v>
      </c>
      <c r="I35" s="33" t="s">
        <v>46</v>
      </c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  <c r="Y35" s="8"/>
      <c r="Z35" s="8"/>
      <c r="AA35" s="8"/>
      <c r="AB35" s="8"/>
      <c r="AC35" s="8"/>
      <c r="AD35" s="8"/>
      <c r="AE35" s="8"/>
      <c r="AF35" s="8"/>
      <c r="AG35" s="8"/>
      <c r="AH35" s="8"/>
      <c r="AI35" s="8"/>
      <c r="AJ35" s="8"/>
      <c r="AK35" s="8"/>
      <c r="AL35" s="8"/>
      <c r="AM35" s="8"/>
      <c r="AN35" s="8"/>
      <c r="AO35" s="8"/>
      <c r="AP35" s="8"/>
      <c r="AQ35" s="8"/>
      <c r="AR35" s="8"/>
      <c r="AS35" s="8"/>
      <c r="AT35" s="8"/>
      <c r="AU35" s="8"/>
      <c r="AV35" s="8"/>
      <c r="AW35" s="8"/>
    </row>
    <row r="36" spans="4:49" s="7" customFormat="1" ht="20.100000000000001" customHeight="1" x14ac:dyDescent="0.2">
      <c r="D36" s="12" t="s">
        <v>47</v>
      </c>
      <c r="E36" s="27">
        <v>99598369</v>
      </c>
      <c r="F36" s="27">
        <v>82578828</v>
      </c>
      <c r="G36" s="27">
        <v>54743211</v>
      </c>
      <c r="H36" s="27">
        <v>28391728</v>
      </c>
      <c r="I36" s="28" t="s">
        <v>48</v>
      </c>
      <c r="J36" s="8"/>
      <c r="K36" s="8"/>
      <c r="L36" s="8"/>
      <c r="M36" s="8"/>
      <c r="N36" s="8"/>
      <c r="O36" s="8"/>
      <c r="P36" s="8"/>
      <c r="Q36" s="8"/>
      <c r="R36" s="8"/>
      <c r="S36" s="8"/>
      <c r="T36" s="8"/>
      <c r="U36" s="8"/>
      <c r="V36" s="8"/>
      <c r="W36" s="8"/>
      <c r="X36" s="8"/>
      <c r="Y36" s="8"/>
      <c r="Z36" s="8"/>
      <c r="AA36" s="8"/>
      <c r="AB36" s="8"/>
      <c r="AC36" s="8"/>
      <c r="AD36" s="8"/>
      <c r="AE36" s="8"/>
      <c r="AF36" s="8"/>
      <c r="AG36" s="8"/>
      <c r="AH36" s="8"/>
      <c r="AI36" s="8"/>
      <c r="AJ36" s="8"/>
      <c r="AK36" s="8"/>
      <c r="AL36" s="8"/>
      <c r="AM36" s="8"/>
      <c r="AN36" s="8"/>
      <c r="AO36" s="8"/>
      <c r="AP36" s="8"/>
      <c r="AQ36" s="8"/>
      <c r="AR36" s="8"/>
      <c r="AS36" s="8"/>
      <c r="AT36" s="8"/>
      <c r="AU36" s="8"/>
      <c r="AV36" s="8"/>
      <c r="AW36" s="8"/>
    </row>
    <row r="37" spans="4:49" s="7" customFormat="1" ht="20.100000000000001" customHeight="1" x14ac:dyDescent="0.2">
      <c r="D37" s="12" t="s">
        <v>172</v>
      </c>
      <c r="E37" s="27">
        <v>20855509</v>
      </c>
      <c r="F37" s="27">
        <v>18962411</v>
      </c>
      <c r="G37" s="27">
        <v>63610784</v>
      </c>
      <c r="H37" s="27">
        <v>9471250</v>
      </c>
      <c r="I37" s="28" t="s">
        <v>155</v>
      </c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8"/>
      <c r="Z37" s="8"/>
      <c r="AA37" s="8"/>
      <c r="AB37" s="8"/>
      <c r="AC37" s="8"/>
      <c r="AD37" s="8"/>
      <c r="AE37" s="8"/>
      <c r="AF37" s="8"/>
      <c r="AG37" s="8"/>
      <c r="AH37" s="8"/>
      <c r="AI37" s="8"/>
      <c r="AJ37" s="8"/>
      <c r="AK37" s="8"/>
      <c r="AL37" s="8"/>
      <c r="AM37" s="8"/>
      <c r="AN37" s="8"/>
      <c r="AO37" s="8"/>
      <c r="AP37" s="8"/>
      <c r="AQ37" s="8"/>
      <c r="AR37" s="8"/>
      <c r="AS37" s="8"/>
      <c r="AT37" s="8"/>
      <c r="AU37" s="8"/>
      <c r="AV37" s="8"/>
      <c r="AW37" s="8"/>
    </row>
    <row r="38" spans="4:49" s="7" customFormat="1" ht="20.100000000000001" customHeight="1" x14ac:dyDescent="0.2">
      <c r="D38" s="12" t="s">
        <v>171</v>
      </c>
      <c r="E38" s="27">
        <v>167557</v>
      </c>
      <c r="F38" s="27">
        <v>0</v>
      </c>
      <c r="G38" s="27">
        <v>0</v>
      </c>
      <c r="H38" s="27">
        <v>0</v>
      </c>
      <c r="I38" s="28" t="s">
        <v>156</v>
      </c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  <c r="U38" s="8"/>
      <c r="V38" s="8"/>
      <c r="W38" s="8"/>
      <c r="X38" s="8"/>
      <c r="Y38" s="8"/>
      <c r="Z38" s="8"/>
      <c r="AA38" s="8"/>
      <c r="AB38" s="8"/>
      <c r="AC38" s="8"/>
      <c r="AD38" s="8"/>
      <c r="AE38" s="8"/>
      <c r="AF38" s="8"/>
      <c r="AG38" s="8"/>
      <c r="AH38" s="8"/>
      <c r="AI38" s="8"/>
      <c r="AJ38" s="8"/>
      <c r="AK38" s="8"/>
      <c r="AL38" s="8"/>
      <c r="AM38" s="8"/>
      <c r="AN38" s="8"/>
      <c r="AO38" s="8"/>
      <c r="AP38" s="8"/>
      <c r="AQ38" s="8"/>
      <c r="AR38" s="8"/>
      <c r="AS38" s="8"/>
      <c r="AT38" s="8"/>
      <c r="AU38" s="8"/>
      <c r="AV38" s="8"/>
      <c r="AW38" s="8"/>
    </row>
    <row r="39" spans="4:49" s="7" customFormat="1" ht="20.100000000000001" customHeight="1" x14ac:dyDescent="0.2">
      <c r="D39" s="12" t="s">
        <v>49</v>
      </c>
      <c r="E39" s="27">
        <v>16180709</v>
      </c>
      <c r="F39" s="27">
        <v>15580036</v>
      </c>
      <c r="G39" s="27">
        <v>10328560</v>
      </c>
      <c r="H39" s="27">
        <v>7564361</v>
      </c>
      <c r="I39" s="28" t="s">
        <v>50</v>
      </c>
      <c r="J39" s="8"/>
      <c r="K39" s="8"/>
      <c r="L39" s="8"/>
      <c r="M39" s="8"/>
      <c r="N39" s="8"/>
      <c r="O39" s="8"/>
      <c r="P39" s="8"/>
      <c r="Q39" s="8"/>
      <c r="R39" s="8"/>
      <c r="S39" s="8"/>
      <c r="T39" s="8"/>
      <c r="U39" s="8"/>
      <c r="V39" s="8"/>
      <c r="W39" s="8"/>
      <c r="X39" s="8"/>
      <c r="Y39" s="8"/>
      <c r="Z39" s="8"/>
      <c r="AA39" s="8"/>
      <c r="AB39" s="8"/>
      <c r="AC39" s="8"/>
      <c r="AD39" s="8"/>
      <c r="AE39" s="8"/>
      <c r="AF39" s="8"/>
      <c r="AG39" s="8"/>
      <c r="AH39" s="8"/>
      <c r="AI39" s="8"/>
      <c r="AJ39" s="8"/>
      <c r="AK39" s="8"/>
      <c r="AL39" s="8"/>
      <c r="AM39" s="8"/>
      <c r="AN39" s="8"/>
      <c r="AO39" s="8"/>
      <c r="AP39" s="8"/>
      <c r="AQ39" s="8"/>
      <c r="AR39" s="8"/>
      <c r="AS39" s="8"/>
      <c r="AT39" s="8"/>
      <c r="AU39" s="8"/>
      <c r="AV39" s="8"/>
      <c r="AW39" s="8"/>
    </row>
    <row r="40" spans="4:49" s="7" customFormat="1" ht="20.100000000000001" customHeight="1" x14ac:dyDescent="0.2">
      <c r="D40" s="16" t="s">
        <v>51</v>
      </c>
      <c r="E40" s="29">
        <v>1082554422</v>
      </c>
      <c r="F40" s="29">
        <v>745042373</v>
      </c>
      <c r="G40" s="29">
        <v>528484359</v>
      </c>
      <c r="H40" s="29">
        <v>374162287</v>
      </c>
      <c r="I40" s="30" t="s">
        <v>52</v>
      </c>
      <c r="J40" s="8"/>
      <c r="K40" s="8"/>
      <c r="L40" s="8"/>
      <c r="M40" s="8"/>
      <c r="N40" s="8"/>
      <c r="O40" s="8"/>
      <c r="P40" s="8"/>
      <c r="Q40" s="8"/>
      <c r="R40" s="8"/>
      <c r="S40" s="8"/>
      <c r="T40" s="8"/>
      <c r="U40" s="8"/>
      <c r="V40" s="8"/>
      <c r="W40" s="8"/>
      <c r="X40" s="8"/>
      <c r="Y40" s="8"/>
      <c r="Z40" s="8"/>
      <c r="AA40" s="8"/>
      <c r="AB40" s="8"/>
      <c r="AC40" s="8"/>
      <c r="AD40" s="8"/>
      <c r="AE40" s="8"/>
      <c r="AF40" s="8"/>
      <c r="AG40" s="8"/>
      <c r="AH40" s="8"/>
      <c r="AI40" s="8"/>
      <c r="AJ40" s="8"/>
      <c r="AK40" s="8"/>
      <c r="AL40" s="8"/>
      <c r="AM40" s="8"/>
      <c r="AN40" s="8"/>
      <c r="AO40" s="8"/>
      <c r="AP40" s="8"/>
      <c r="AQ40" s="8"/>
      <c r="AR40" s="8"/>
      <c r="AS40" s="8"/>
      <c r="AT40" s="8"/>
      <c r="AU40" s="8"/>
      <c r="AV40" s="8"/>
      <c r="AW40" s="8"/>
    </row>
    <row r="41" spans="4:49" ht="15.75" x14ac:dyDescent="0.25">
      <c r="D41" s="19"/>
      <c r="E41" s="31"/>
      <c r="F41" s="31"/>
      <c r="G41" s="31"/>
      <c r="H41" s="31"/>
      <c r="I41" s="22"/>
    </row>
    <row r="42" spans="4:49" ht="15.75" x14ac:dyDescent="0.25">
      <c r="D42" s="19"/>
      <c r="E42" s="31"/>
      <c r="F42" s="31"/>
      <c r="G42" s="31"/>
      <c r="H42" s="31"/>
      <c r="I42" s="22"/>
    </row>
    <row r="43" spans="4:49" s="7" customFormat="1" ht="24.95" customHeight="1" x14ac:dyDescent="0.2">
      <c r="D43" s="51" t="s">
        <v>53</v>
      </c>
      <c r="E43" s="57"/>
      <c r="F43" s="57"/>
      <c r="G43" s="57"/>
      <c r="H43" s="57"/>
      <c r="I43" s="53" t="s">
        <v>54</v>
      </c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  <c r="Y43" s="8"/>
      <c r="Z43" s="8"/>
      <c r="AA43" s="8"/>
      <c r="AB43" s="8"/>
      <c r="AC43" s="8"/>
      <c r="AD43" s="8"/>
      <c r="AE43" s="8"/>
      <c r="AF43" s="8"/>
      <c r="AG43" s="8"/>
      <c r="AH43" s="8"/>
      <c r="AI43" s="8"/>
      <c r="AJ43" s="8"/>
      <c r="AK43" s="8"/>
      <c r="AL43" s="8"/>
      <c r="AM43" s="8"/>
      <c r="AN43" s="8"/>
      <c r="AO43" s="8"/>
      <c r="AP43" s="8"/>
      <c r="AQ43" s="8"/>
      <c r="AR43" s="8"/>
      <c r="AS43" s="8"/>
      <c r="AT43" s="8"/>
      <c r="AU43" s="8"/>
      <c r="AV43" s="8"/>
      <c r="AW43" s="8"/>
    </row>
    <row r="44" spans="4:49" s="7" customFormat="1" ht="20.100000000000001" customHeight="1" x14ac:dyDescent="0.2">
      <c r="D44" s="9" t="s">
        <v>55</v>
      </c>
      <c r="E44" s="24">
        <v>100000000</v>
      </c>
      <c r="F44" s="24">
        <v>100000000</v>
      </c>
      <c r="G44" s="24">
        <v>100000000</v>
      </c>
      <c r="H44" s="24">
        <v>100000000</v>
      </c>
      <c r="I44" s="25" t="s">
        <v>56</v>
      </c>
      <c r="J44" s="8"/>
      <c r="K44" s="8"/>
      <c r="L44" s="8"/>
      <c r="M44" s="8"/>
      <c r="N44" s="8"/>
      <c r="O44" s="8"/>
      <c r="P44" s="8"/>
      <c r="Q44" s="8"/>
      <c r="R44" s="8"/>
      <c r="S44" s="8"/>
      <c r="T44" s="8"/>
      <c r="U44" s="8"/>
      <c r="V44" s="8"/>
      <c r="W44" s="8"/>
      <c r="X44" s="8"/>
      <c r="Y44" s="8"/>
      <c r="Z44" s="8"/>
      <c r="AA44" s="8"/>
      <c r="AB44" s="8"/>
      <c r="AC44" s="8"/>
      <c r="AD44" s="8"/>
      <c r="AE44" s="8"/>
      <c r="AF44" s="8"/>
      <c r="AG44" s="8"/>
      <c r="AH44" s="8"/>
      <c r="AI44" s="8"/>
      <c r="AJ44" s="8"/>
      <c r="AK44" s="8"/>
      <c r="AL44" s="8"/>
      <c r="AM44" s="8"/>
      <c r="AN44" s="8"/>
      <c r="AO44" s="8"/>
      <c r="AP44" s="8"/>
      <c r="AQ44" s="8"/>
      <c r="AR44" s="8"/>
      <c r="AS44" s="8"/>
      <c r="AT44" s="8"/>
      <c r="AU44" s="8"/>
      <c r="AV44" s="8"/>
      <c r="AW44" s="8"/>
    </row>
    <row r="45" spans="4:49" s="7" customFormat="1" ht="20.100000000000001" customHeight="1" x14ac:dyDescent="0.2">
      <c r="D45" s="12" t="s">
        <v>57</v>
      </c>
      <c r="E45" s="27">
        <v>100000000</v>
      </c>
      <c r="F45" s="27">
        <v>100000000</v>
      </c>
      <c r="G45" s="27">
        <v>100000000</v>
      </c>
      <c r="H45" s="27">
        <v>100000000</v>
      </c>
      <c r="I45" s="28" t="s">
        <v>58</v>
      </c>
      <c r="J45" s="8"/>
      <c r="K45" s="8"/>
      <c r="L45" s="8"/>
      <c r="M45" s="8"/>
      <c r="N45" s="8"/>
      <c r="O45" s="8"/>
      <c r="P45" s="8"/>
      <c r="Q45" s="8"/>
      <c r="R45" s="8"/>
      <c r="S45" s="8"/>
      <c r="T45" s="8"/>
      <c r="U45" s="8"/>
      <c r="V45" s="8"/>
      <c r="W45" s="8"/>
      <c r="X45" s="8"/>
      <c r="Y45" s="8"/>
      <c r="Z45" s="8"/>
      <c r="AA45" s="8"/>
      <c r="AB45" s="8"/>
      <c r="AC45" s="8"/>
      <c r="AD45" s="8"/>
      <c r="AE45" s="8"/>
      <c r="AF45" s="8"/>
      <c r="AG45" s="8"/>
      <c r="AH45" s="8"/>
      <c r="AI45" s="8"/>
      <c r="AJ45" s="8"/>
      <c r="AK45" s="8"/>
      <c r="AL45" s="8"/>
      <c r="AM45" s="8"/>
      <c r="AN45" s="8"/>
      <c r="AO45" s="8"/>
      <c r="AP45" s="8"/>
      <c r="AQ45" s="8"/>
      <c r="AR45" s="8"/>
      <c r="AS45" s="8"/>
      <c r="AT45" s="8"/>
      <c r="AU45" s="8"/>
      <c r="AV45" s="8"/>
      <c r="AW45" s="8"/>
    </row>
    <row r="46" spans="4:49" s="7" customFormat="1" ht="20.100000000000001" customHeight="1" x14ac:dyDescent="0.2">
      <c r="D46" s="12" t="s">
        <v>59</v>
      </c>
      <c r="E46" s="27">
        <v>100000000</v>
      </c>
      <c r="F46" s="27">
        <v>100000000</v>
      </c>
      <c r="G46" s="27">
        <v>100000000</v>
      </c>
      <c r="H46" s="27">
        <v>100000000</v>
      </c>
      <c r="I46" s="28" t="s">
        <v>60</v>
      </c>
      <c r="J46" s="8"/>
      <c r="K46" s="8"/>
      <c r="L46" s="8"/>
      <c r="M46" s="8"/>
      <c r="N46" s="8"/>
      <c r="O46" s="8"/>
      <c r="P46" s="8"/>
      <c r="Q46" s="8"/>
      <c r="R46" s="8"/>
      <c r="S46" s="8"/>
      <c r="T46" s="8"/>
      <c r="U46" s="8"/>
      <c r="V46" s="8"/>
      <c r="W46" s="8"/>
      <c r="X46" s="8"/>
      <c r="Y46" s="8"/>
      <c r="Z46" s="8"/>
      <c r="AA46" s="8"/>
      <c r="AB46" s="8"/>
      <c r="AC46" s="8"/>
      <c r="AD46" s="8"/>
      <c r="AE46" s="8"/>
      <c r="AF46" s="8"/>
      <c r="AG46" s="8"/>
      <c r="AH46" s="8"/>
      <c r="AI46" s="8"/>
      <c r="AJ46" s="8"/>
      <c r="AK46" s="8"/>
      <c r="AL46" s="8"/>
      <c r="AM46" s="8"/>
      <c r="AN46" s="8"/>
      <c r="AO46" s="8"/>
      <c r="AP46" s="8"/>
      <c r="AQ46" s="8"/>
      <c r="AR46" s="8"/>
      <c r="AS46" s="8"/>
      <c r="AT46" s="8"/>
      <c r="AU46" s="8"/>
      <c r="AV46" s="8"/>
      <c r="AW46" s="8"/>
    </row>
    <row r="47" spans="4:49" s="7" customFormat="1" ht="20.100000000000001" customHeight="1" x14ac:dyDescent="0.2">
      <c r="D47" s="12" t="s">
        <v>61</v>
      </c>
      <c r="E47" s="27">
        <v>8746028</v>
      </c>
      <c r="F47" s="27">
        <v>7197184</v>
      </c>
      <c r="G47" s="27">
        <v>5900960</v>
      </c>
      <c r="H47" s="27">
        <v>4890522</v>
      </c>
      <c r="I47" s="28" t="s">
        <v>62</v>
      </c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  <c r="U47" s="8"/>
      <c r="V47" s="8"/>
      <c r="W47" s="8"/>
      <c r="X47" s="8"/>
      <c r="Y47" s="8"/>
      <c r="Z47" s="8"/>
      <c r="AA47" s="8"/>
      <c r="AB47" s="8"/>
      <c r="AC47" s="8"/>
      <c r="AD47" s="8"/>
      <c r="AE47" s="8"/>
      <c r="AF47" s="8"/>
      <c r="AG47" s="8"/>
      <c r="AH47" s="8"/>
      <c r="AI47" s="8"/>
      <c r="AJ47" s="8"/>
      <c r="AK47" s="8"/>
      <c r="AL47" s="8"/>
      <c r="AM47" s="8"/>
      <c r="AN47" s="8"/>
      <c r="AO47" s="8"/>
      <c r="AP47" s="8"/>
      <c r="AQ47" s="8"/>
      <c r="AR47" s="8"/>
      <c r="AS47" s="8"/>
      <c r="AT47" s="8"/>
      <c r="AU47" s="8"/>
      <c r="AV47" s="8"/>
      <c r="AW47" s="8"/>
    </row>
    <row r="48" spans="4:49" s="7" customFormat="1" ht="20.100000000000001" customHeight="1" x14ac:dyDescent="0.2">
      <c r="D48" s="12" t="s">
        <v>63</v>
      </c>
      <c r="E48" s="27">
        <v>100000</v>
      </c>
      <c r="F48" s="27">
        <v>100000</v>
      </c>
      <c r="G48" s="27">
        <v>100000</v>
      </c>
      <c r="H48" s="27">
        <v>100000</v>
      </c>
      <c r="I48" s="28" t="s">
        <v>64</v>
      </c>
      <c r="J48" s="8"/>
      <c r="K48" s="8"/>
      <c r="L48" s="8"/>
      <c r="M48" s="8"/>
      <c r="N48" s="8"/>
      <c r="O48" s="8"/>
      <c r="P48" s="8"/>
      <c r="Q48" s="8"/>
      <c r="R48" s="8"/>
      <c r="S48" s="8"/>
      <c r="T48" s="8"/>
      <c r="U48" s="8"/>
      <c r="V48" s="8"/>
      <c r="W48" s="8"/>
      <c r="X48" s="8"/>
      <c r="Y48" s="8"/>
      <c r="Z48" s="8"/>
      <c r="AA48" s="8"/>
      <c r="AB48" s="8"/>
      <c r="AC48" s="8"/>
      <c r="AD48" s="8"/>
      <c r="AE48" s="8"/>
      <c r="AF48" s="8"/>
      <c r="AG48" s="8"/>
      <c r="AH48" s="8"/>
      <c r="AI48" s="8"/>
      <c r="AJ48" s="8"/>
      <c r="AK48" s="8"/>
      <c r="AL48" s="8"/>
      <c r="AM48" s="8"/>
      <c r="AN48" s="8"/>
      <c r="AO48" s="8"/>
      <c r="AP48" s="8"/>
      <c r="AQ48" s="8"/>
      <c r="AR48" s="8"/>
      <c r="AS48" s="8"/>
      <c r="AT48" s="8"/>
      <c r="AU48" s="8"/>
      <c r="AV48" s="8"/>
      <c r="AW48" s="8"/>
    </row>
    <row r="49" spans="4:49" s="7" customFormat="1" ht="20.100000000000001" customHeight="1" x14ac:dyDescent="0.2">
      <c r="D49" s="12" t="s">
        <v>65</v>
      </c>
      <c r="E49" s="27">
        <v>3385332</v>
      </c>
      <c r="F49" s="27">
        <v>2662701</v>
      </c>
      <c r="G49" s="27">
        <v>2247353</v>
      </c>
      <c r="H49" s="27">
        <v>1855385</v>
      </c>
      <c r="I49" s="28" t="s">
        <v>66</v>
      </c>
      <c r="J49" s="8"/>
      <c r="K49" s="8"/>
      <c r="L49" s="8"/>
      <c r="M49" s="8"/>
      <c r="N49" s="8"/>
      <c r="O49" s="8"/>
      <c r="P49" s="8"/>
      <c r="Q49" s="8"/>
      <c r="R49" s="8"/>
      <c r="S49" s="8"/>
      <c r="T49" s="8"/>
      <c r="U49" s="8"/>
      <c r="V49" s="8"/>
      <c r="W49" s="8"/>
      <c r="X49" s="8"/>
      <c r="Y49" s="8"/>
      <c r="Z49" s="8"/>
      <c r="AA49" s="8"/>
      <c r="AB49" s="8"/>
      <c r="AC49" s="8"/>
      <c r="AD49" s="8"/>
      <c r="AE49" s="8"/>
      <c r="AF49" s="8"/>
      <c r="AG49" s="8"/>
      <c r="AH49" s="8"/>
      <c r="AI49" s="8"/>
      <c r="AJ49" s="8"/>
      <c r="AK49" s="8"/>
      <c r="AL49" s="8"/>
      <c r="AM49" s="8"/>
      <c r="AN49" s="8"/>
      <c r="AO49" s="8"/>
      <c r="AP49" s="8"/>
      <c r="AQ49" s="8"/>
      <c r="AR49" s="8"/>
      <c r="AS49" s="8"/>
      <c r="AT49" s="8"/>
      <c r="AU49" s="8"/>
      <c r="AV49" s="8"/>
      <c r="AW49" s="8"/>
    </row>
    <row r="50" spans="4:49" s="7" customFormat="1" ht="20.100000000000001" customHeight="1" x14ac:dyDescent="0.2">
      <c r="D50" s="12" t="s">
        <v>67</v>
      </c>
      <c r="E50" s="27">
        <v>0</v>
      </c>
      <c r="F50" s="27">
        <v>0</v>
      </c>
      <c r="G50" s="27">
        <v>0</v>
      </c>
      <c r="H50" s="27">
        <v>0</v>
      </c>
      <c r="I50" s="28" t="s">
        <v>68</v>
      </c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  <c r="U50" s="8"/>
      <c r="V50" s="8"/>
      <c r="W50" s="8"/>
      <c r="X50" s="8"/>
      <c r="Y50" s="8"/>
      <c r="Z50" s="8"/>
      <c r="AA50" s="8"/>
      <c r="AB50" s="8"/>
      <c r="AC50" s="8"/>
      <c r="AD50" s="8"/>
      <c r="AE50" s="8"/>
      <c r="AF50" s="8"/>
      <c r="AG50" s="8"/>
      <c r="AH50" s="8"/>
      <c r="AI50" s="8"/>
      <c r="AJ50" s="8"/>
      <c r="AK50" s="8"/>
      <c r="AL50" s="8"/>
      <c r="AM50" s="8"/>
      <c r="AN50" s="8"/>
      <c r="AO50" s="8"/>
      <c r="AP50" s="8"/>
      <c r="AQ50" s="8"/>
      <c r="AR50" s="8"/>
      <c r="AS50" s="8"/>
      <c r="AT50" s="8"/>
      <c r="AU50" s="8"/>
      <c r="AV50" s="8"/>
      <c r="AW50" s="8"/>
    </row>
    <row r="51" spans="4:49" s="7" customFormat="1" ht="20.100000000000001" customHeight="1" x14ac:dyDescent="0.2">
      <c r="D51" s="12" t="s">
        <v>69</v>
      </c>
      <c r="E51" s="27">
        <v>0</v>
      </c>
      <c r="F51" s="27">
        <v>0</v>
      </c>
      <c r="G51" s="27">
        <v>2313730</v>
      </c>
      <c r="H51" s="27">
        <v>5964430</v>
      </c>
      <c r="I51" s="28" t="s">
        <v>70</v>
      </c>
      <c r="J51" s="8"/>
      <c r="K51" s="8"/>
      <c r="L51" s="8"/>
      <c r="M51" s="8"/>
      <c r="N51" s="8"/>
      <c r="O51" s="8"/>
      <c r="P51" s="8"/>
      <c r="Q51" s="8"/>
      <c r="R51" s="8"/>
      <c r="S51" s="8"/>
      <c r="T51" s="8"/>
      <c r="U51" s="8"/>
      <c r="V51" s="8"/>
      <c r="W51" s="8"/>
      <c r="X51" s="8"/>
      <c r="Y51" s="8"/>
      <c r="Z51" s="8"/>
      <c r="AA51" s="8"/>
      <c r="AB51" s="8"/>
      <c r="AC51" s="8"/>
      <c r="AD51" s="8"/>
      <c r="AE51" s="8"/>
      <c r="AF51" s="8"/>
      <c r="AG51" s="8"/>
      <c r="AH51" s="8"/>
      <c r="AI51" s="8"/>
      <c r="AJ51" s="8"/>
      <c r="AK51" s="8"/>
      <c r="AL51" s="8"/>
      <c r="AM51" s="8"/>
      <c r="AN51" s="8"/>
      <c r="AO51" s="8"/>
      <c r="AP51" s="8"/>
      <c r="AQ51" s="8"/>
      <c r="AR51" s="8"/>
      <c r="AS51" s="8"/>
      <c r="AT51" s="8"/>
      <c r="AU51" s="8"/>
      <c r="AV51" s="8"/>
      <c r="AW51" s="8"/>
    </row>
    <row r="52" spans="4:49" s="7" customFormat="1" ht="20.100000000000001" customHeight="1" x14ac:dyDescent="0.2">
      <c r="D52" s="12" t="s">
        <v>71</v>
      </c>
      <c r="E52" s="27">
        <v>0</v>
      </c>
      <c r="F52" s="27">
        <v>0</v>
      </c>
      <c r="G52" s="27">
        <v>0</v>
      </c>
      <c r="H52" s="27">
        <v>0</v>
      </c>
      <c r="I52" s="28" t="s">
        <v>72</v>
      </c>
      <c r="J52" s="8"/>
      <c r="K52" s="8"/>
      <c r="L52" s="8"/>
      <c r="M52" s="8"/>
      <c r="N52" s="8"/>
      <c r="O52" s="8"/>
      <c r="P52" s="8"/>
      <c r="Q52" s="8"/>
      <c r="R52" s="8"/>
      <c r="S52" s="8"/>
      <c r="T52" s="8"/>
      <c r="U52" s="8"/>
      <c r="V52" s="8"/>
      <c r="W52" s="8"/>
      <c r="X52" s="8"/>
      <c r="Y52" s="8"/>
      <c r="Z52" s="8"/>
      <c r="AA52" s="8"/>
      <c r="AB52" s="8"/>
      <c r="AC52" s="8"/>
      <c r="AD52" s="8"/>
      <c r="AE52" s="8"/>
      <c r="AF52" s="8"/>
      <c r="AG52" s="8"/>
      <c r="AH52" s="8"/>
      <c r="AI52" s="8"/>
      <c r="AJ52" s="8"/>
      <c r="AK52" s="8"/>
      <c r="AL52" s="8"/>
      <c r="AM52" s="8"/>
      <c r="AN52" s="8"/>
      <c r="AO52" s="8"/>
      <c r="AP52" s="8"/>
      <c r="AQ52" s="8"/>
      <c r="AR52" s="8"/>
      <c r="AS52" s="8"/>
      <c r="AT52" s="8"/>
      <c r="AU52" s="8"/>
      <c r="AV52" s="8"/>
      <c r="AW52" s="8"/>
    </row>
    <row r="53" spans="4:49" s="7" customFormat="1" ht="20.100000000000001" customHeight="1" x14ac:dyDescent="0.2">
      <c r="D53" s="12" t="s">
        <v>213</v>
      </c>
      <c r="E53" s="27">
        <v>5000000</v>
      </c>
      <c r="F53" s="27">
        <v>4000000</v>
      </c>
      <c r="G53" s="27">
        <v>0</v>
      </c>
      <c r="H53" s="27">
        <v>0</v>
      </c>
      <c r="I53" s="28" t="s">
        <v>212</v>
      </c>
      <c r="J53" s="8"/>
      <c r="K53" s="8"/>
      <c r="L53" s="8"/>
      <c r="M53" s="8"/>
      <c r="N53" s="8"/>
      <c r="O53" s="8"/>
      <c r="P53" s="8"/>
      <c r="Q53" s="8"/>
      <c r="R53" s="8"/>
      <c r="S53" s="8"/>
      <c r="T53" s="8"/>
      <c r="U53" s="8"/>
      <c r="V53" s="8"/>
      <c r="W53" s="8"/>
      <c r="X53" s="8"/>
      <c r="Y53" s="8"/>
      <c r="Z53" s="8"/>
      <c r="AA53" s="8"/>
      <c r="AB53" s="8"/>
      <c r="AC53" s="8"/>
      <c r="AD53" s="8"/>
      <c r="AE53" s="8"/>
      <c r="AF53" s="8"/>
      <c r="AG53" s="8"/>
      <c r="AH53" s="8"/>
      <c r="AI53" s="8"/>
      <c r="AJ53" s="8"/>
      <c r="AK53" s="8"/>
      <c r="AL53" s="8"/>
      <c r="AM53" s="8"/>
      <c r="AN53" s="8"/>
      <c r="AO53" s="8"/>
      <c r="AP53" s="8"/>
      <c r="AQ53" s="8"/>
      <c r="AR53" s="8"/>
      <c r="AS53" s="8"/>
      <c r="AT53" s="8"/>
      <c r="AU53" s="8"/>
      <c r="AV53" s="8"/>
      <c r="AW53" s="8"/>
    </row>
    <row r="54" spans="4:49" s="7" customFormat="1" ht="20.100000000000001" customHeight="1" x14ac:dyDescent="0.2">
      <c r="D54" s="12" t="s">
        <v>214</v>
      </c>
      <c r="E54" s="27">
        <v>0</v>
      </c>
      <c r="F54" s="27">
        <v>0</v>
      </c>
      <c r="G54" s="27">
        <v>0</v>
      </c>
      <c r="H54" s="27">
        <v>0</v>
      </c>
      <c r="I54" s="28" t="s">
        <v>211</v>
      </c>
      <c r="J54" s="8"/>
      <c r="K54" s="8"/>
      <c r="L54" s="8"/>
      <c r="M54" s="8"/>
      <c r="N54" s="8"/>
      <c r="O54" s="8"/>
      <c r="P54" s="8"/>
      <c r="Q54" s="8"/>
      <c r="R54" s="8"/>
      <c r="S54" s="8"/>
      <c r="T54" s="8"/>
      <c r="U54" s="8"/>
      <c r="V54" s="8"/>
      <c r="W54" s="8"/>
      <c r="X54" s="8"/>
      <c r="Y54" s="8"/>
      <c r="Z54" s="8"/>
      <c r="AA54" s="8"/>
      <c r="AB54" s="8"/>
      <c r="AC54" s="8"/>
      <c r="AD54" s="8"/>
      <c r="AE54" s="8"/>
      <c r="AF54" s="8"/>
      <c r="AG54" s="8"/>
      <c r="AH54" s="8"/>
      <c r="AI54" s="8"/>
      <c r="AJ54" s="8"/>
      <c r="AK54" s="8"/>
      <c r="AL54" s="8"/>
      <c r="AM54" s="8"/>
      <c r="AN54" s="8"/>
      <c r="AO54" s="8"/>
      <c r="AP54" s="8"/>
      <c r="AQ54" s="8"/>
      <c r="AR54" s="8"/>
      <c r="AS54" s="8"/>
      <c r="AT54" s="8"/>
      <c r="AU54" s="8"/>
      <c r="AV54" s="8"/>
      <c r="AW54" s="8"/>
    </row>
    <row r="55" spans="4:49" s="7" customFormat="1" ht="20.100000000000001" customHeight="1" x14ac:dyDescent="0.2">
      <c r="D55" s="12" t="s">
        <v>73</v>
      </c>
      <c r="E55" s="27">
        <v>0</v>
      </c>
      <c r="F55" s="27">
        <v>0</v>
      </c>
      <c r="G55" s="27">
        <v>0</v>
      </c>
      <c r="H55" s="27">
        <v>0</v>
      </c>
      <c r="I55" s="28" t="s">
        <v>74</v>
      </c>
      <c r="J55" s="8"/>
      <c r="K55" s="8"/>
      <c r="L55" s="8"/>
      <c r="M55" s="8"/>
      <c r="N55" s="8"/>
      <c r="O55" s="8"/>
      <c r="P55" s="8"/>
      <c r="Q55" s="8"/>
      <c r="R55" s="8"/>
      <c r="S55" s="8"/>
      <c r="T55" s="8"/>
      <c r="U55" s="8"/>
      <c r="V55" s="8"/>
      <c r="W55" s="8"/>
      <c r="X55" s="8"/>
      <c r="Y55" s="8"/>
      <c r="Z55" s="8"/>
      <c r="AA55" s="8"/>
      <c r="AB55" s="8"/>
      <c r="AC55" s="8"/>
      <c r="AD55" s="8"/>
      <c r="AE55" s="8"/>
      <c r="AF55" s="8"/>
      <c r="AG55" s="8"/>
      <c r="AH55" s="8"/>
      <c r="AI55" s="8"/>
      <c r="AJ55" s="8"/>
      <c r="AK55" s="8"/>
      <c r="AL55" s="8"/>
      <c r="AM55" s="8"/>
      <c r="AN55" s="8"/>
      <c r="AO55" s="8"/>
      <c r="AP55" s="8"/>
      <c r="AQ55" s="8"/>
      <c r="AR55" s="8"/>
      <c r="AS55" s="8"/>
      <c r="AT55" s="8"/>
      <c r="AU55" s="8"/>
      <c r="AV55" s="8"/>
      <c r="AW55" s="8"/>
    </row>
    <row r="56" spans="4:49" s="7" customFormat="1" ht="20.100000000000001" customHeight="1" x14ac:dyDescent="0.2">
      <c r="D56" s="12" t="s">
        <v>75</v>
      </c>
      <c r="E56" s="27">
        <v>1250</v>
      </c>
      <c r="F56" s="27">
        <v>-58750</v>
      </c>
      <c r="G56" s="27">
        <v>-62500</v>
      </c>
      <c r="H56" s="27">
        <v>-62581</v>
      </c>
      <c r="I56" s="28" t="s">
        <v>76</v>
      </c>
      <c r="J56" s="8"/>
      <c r="K56" s="8"/>
      <c r="L56" s="8"/>
      <c r="M56" s="8"/>
      <c r="N56" s="8"/>
      <c r="O56" s="8"/>
      <c r="P56" s="8"/>
      <c r="Q56" s="8"/>
      <c r="R56" s="8"/>
      <c r="S56" s="8"/>
      <c r="T56" s="8"/>
      <c r="U56" s="8"/>
      <c r="V56" s="8"/>
      <c r="W56" s="8"/>
      <c r="X56" s="8"/>
      <c r="Y56" s="8"/>
      <c r="Z56" s="8"/>
      <c r="AA56" s="8"/>
      <c r="AB56" s="8"/>
      <c r="AC56" s="8"/>
      <c r="AD56" s="8"/>
      <c r="AE56" s="8"/>
      <c r="AF56" s="8"/>
      <c r="AG56" s="8"/>
      <c r="AH56" s="8"/>
      <c r="AI56" s="8"/>
      <c r="AJ56" s="8"/>
      <c r="AK56" s="8"/>
      <c r="AL56" s="8"/>
      <c r="AM56" s="8"/>
      <c r="AN56" s="8"/>
      <c r="AO56" s="8"/>
      <c r="AP56" s="8"/>
      <c r="AQ56" s="8"/>
      <c r="AR56" s="8"/>
      <c r="AS56" s="8"/>
      <c r="AT56" s="8"/>
      <c r="AU56" s="8"/>
      <c r="AV56" s="8"/>
      <c r="AW56" s="8"/>
    </row>
    <row r="57" spans="4:49" s="7" customFormat="1" ht="20.100000000000001" customHeight="1" x14ac:dyDescent="0.2">
      <c r="D57" s="12" t="s">
        <v>77</v>
      </c>
      <c r="E57" s="27">
        <v>10354418</v>
      </c>
      <c r="F57" s="27">
        <v>7616667</v>
      </c>
      <c r="G57" s="27">
        <v>6440977</v>
      </c>
      <c r="H57" s="27">
        <v>4492463</v>
      </c>
      <c r="I57" s="28" t="s">
        <v>78</v>
      </c>
      <c r="J57" s="8"/>
      <c r="K57" s="8"/>
      <c r="L57" s="8"/>
      <c r="M57" s="8"/>
      <c r="N57" s="8"/>
      <c r="O57" s="8"/>
      <c r="P57" s="8"/>
      <c r="Q57" s="8"/>
      <c r="R57" s="8"/>
      <c r="S57" s="8"/>
      <c r="T57" s="8"/>
      <c r="U57" s="8"/>
      <c r="V57" s="8"/>
      <c r="W57" s="8"/>
      <c r="X57" s="8"/>
      <c r="Y57" s="8"/>
      <c r="Z57" s="8"/>
      <c r="AA57" s="8"/>
      <c r="AB57" s="8"/>
      <c r="AC57" s="8"/>
      <c r="AD57" s="8"/>
      <c r="AE57" s="8"/>
      <c r="AF57" s="8"/>
      <c r="AG57" s="8"/>
      <c r="AH57" s="8"/>
      <c r="AI57" s="8"/>
      <c r="AJ57" s="8"/>
      <c r="AK57" s="8"/>
      <c r="AL57" s="8"/>
      <c r="AM57" s="8"/>
      <c r="AN57" s="8"/>
      <c r="AO57" s="8"/>
      <c r="AP57" s="8"/>
      <c r="AQ57" s="8"/>
      <c r="AR57" s="8"/>
      <c r="AS57" s="8"/>
      <c r="AT57" s="8"/>
      <c r="AU57" s="8"/>
      <c r="AV57" s="8"/>
      <c r="AW57" s="8"/>
    </row>
    <row r="58" spans="4:49" s="7" customFormat="1" ht="20.100000000000001" customHeight="1" x14ac:dyDescent="0.2">
      <c r="D58" s="12" t="s">
        <v>79</v>
      </c>
      <c r="E58" s="27">
        <v>127587028</v>
      </c>
      <c r="F58" s="27">
        <v>121517802</v>
      </c>
      <c r="G58" s="27">
        <v>112313060</v>
      </c>
      <c r="H58" s="27">
        <v>105311359</v>
      </c>
      <c r="I58" s="28" t="s">
        <v>80</v>
      </c>
      <c r="J58" s="8"/>
      <c r="K58" s="8"/>
      <c r="L58" s="8"/>
      <c r="M58" s="8"/>
      <c r="N58" s="8"/>
      <c r="O58" s="8"/>
      <c r="P58" s="8"/>
      <c r="Q58" s="8"/>
      <c r="R58" s="8"/>
      <c r="S58" s="8"/>
      <c r="T58" s="8"/>
      <c r="U58" s="8"/>
      <c r="V58" s="8"/>
      <c r="W58" s="8"/>
      <c r="X58" s="8"/>
      <c r="Y58" s="8"/>
      <c r="Z58" s="8"/>
      <c r="AA58" s="8"/>
      <c r="AB58" s="8"/>
      <c r="AC58" s="8"/>
      <c r="AD58" s="8"/>
      <c r="AE58" s="8"/>
      <c r="AF58" s="8"/>
      <c r="AG58" s="8"/>
      <c r="AH58" s="8"/>
      <c r="AI58" s="8"/>
      <c r="AJ58" s="8"/>
      <c r="AK58" s="8"/>
      <c r="AL58" s="8"/>
      <c r="AM58" s="8"/>
      <c r="AN58" s="8"/>
      <c r="AO58" s="8"/>
      <c r="AP58" s="8"/>
      <c r="AQ58" s="8"/>
      <c r="AR58" s="8"/>
      <c r="AS58" s="8"/>
      <c r="AT58" s="8"/>
      <c r="AU58" s="8"/>
      <c r="AV58" s="8"/>
      <c r="AW58" s="8"/>
    </row>
    <row r="59" spans="4:49" s="7" customFormat="1" ht="20.100000000000001" customHeight="1" x14ac:dyDescent="0.2">
      <c r="D59" s="47" t="s">
        <v>215</v>
      </c>
      <c r="E59" s="48">
        <v>0</v>
      </c>
      <c r="F59" s="48">
        <v>0</v>
      </c>
      <c r="G59" s="48">
        <v>0</v>
      </c>
      <c r="H59" s="48">
        <v>0</v>
      </c>
      <c r="I59" s="49" t="s">
        <v>210</v>
      </c>
      <c r="J59" s="8"/>
      <c r="K59" s="8"/>
      <c r="L59" s="8"/>
      <c r="M59" s="8"/>
      <c r="N59" s="8"/>
      <c r="O59" s="8"/>
      <c r="P59" s="8"/>
      <c r="Q59" s="8"/>
      <c r="R59" s="8"/>
      <c r="S59" s="8"/>
      <c r="T59" s="8"/>
      <c r="U59" s="8"/>
      <c r="V59" s="8"/>
      <c r="W59" s="8"/>
      <c r="X59" s="8"/>
      <c r="Y59" s="8"/>
      <c r="Z59" s="8"/>
      <c r="AA59" s="8"/>
      <c r="AB59" s="8"/>
      <c r="AC59" s="8"/>
      <c r="AD59" s="8"/>
      <c r="AE59" s="8"/>
      <c r="AF59" s="8"/>
      <c r="AG59" s="8"/>
      <c r="AH59" s="8"/>
      <c r="AI59" s="8"/>
      <c r="AJ59" s="8"/>
      <c r="AK59" s="8"/>
      <c r="AL59" s="8"/>
      <c r="AM59" s="8"/>
      <c r="AN59" s="8"/>
      <c r="AO59" s="8"/>
      <c r="AP59" s="8"/>
      <c r="AQ59" s="8"/>
      <c r="AR59" s="8"/>
      <c r="AS59" s="8"/>
      <c r="AT59" s="8"/>
      <c r="AU59" s="8"/>
      <c r="AV59" s="8"/>
      <c r="AW59" s="8"/>
    </row>
    <row r="60" spans="4:49" s="7" customFormat="1" ht="20.100000000000001" customHeight="1" x14ac:dyDescent="0.2">
      <c r="D60" s="16" t="s">
        <v>81</v>
      </c>
      <c r="E60" s="29">
        <v>1210141450</v>
      </c>
      <c r="F60" s="29">
        <v>866560175</v>
      </c>
      <c r="G60" s="29">
        <v>640797419</v>
      </c>
      <c r="H60" s="29">
        <v>479473646</v>
      </c>
      <c r="I60" s="30" t="s">
        <v>82</v>
      </c>
      <c r="J60" s="8"/>
      <c r="K60" s="8"/>
      <c r="L60" s="8"/>
      <c r="M60" s="8"/>
      <c r="N60" s="8"/>
      <c r="O60" s="8"/>
      <c r="P60" s="8"/>
      <c r="Q60" s="8"/>
      <c r="R60" s="8"/>
      <c r="S60" s="8"/>
      <c r="T60" s="8"/>
      <c r="U60" s="8"/>
      <c r="V60" s="8"/>
      <c r="W60" s="8"/>
      <c r="X60" s="8"/>
      <c r="Y60" s="8"/>
      <c r="Z60" s="8"/>
      <c r="AA60" s="8"/>
      <c r="AB60" s="8"/>
      <c r="AC60" s="8"/>
      <c r="AD60" s="8"/>
      <c r="AE60" s="8"/>
      <c r="AF60" s="8"/>
      <c r="AG60" s="8"/>
      <c r="AH60" s="8"/>
      <c r="AI60" s="8"/>
      <c r="AJ60" s="8"/>
      <c r="AK60" s="8"/>
      <c r="AL60" s="8"/>
      <c r="AM60" s="8"/>
      <c r="AN60" s="8"/>
      <c r="AO60" s="8"/>
      <c r="AP60" s="8"/>
      <c r="AQ60" s="8"/>
      <c r="AR60" s="8"/>
      <c r="AS60" s="8"/>
      <c r="AT60" s="8"/>
      <c r="AU60" s="8"/>
      <c r="AV60" s="8"/>
      <c r="AW60" s="8"/>
    </row>
    <row r="61" spans="4:49" ht="15.75" x14ac:dyDescent="0.25">
      <c r="D61" s="19"/>
      <c r="E61" s="31"/>
      <c r="F61" s="31"/>
      <c r="G61" s="31"/>
      <c r="H61" s="31"/>
      <c r="I61" s="22"/>
    </row>
    <row r="62" spans="4:49" ht="15.75" x14ac:dyDescent="0.25">
      <c r="D62" s="19"/>
      <c r="E62" s="31"/>
      <c r="F62" s="31"/>
      <c r="G62" s="31"/>
      <c r="H62" s="31"/>
      <c r="I62" s="22"/>
    </row>
    <row r="63" spans="4:49" s="7" customFormat="1" ht="24.95" customHeight="1" x14ac:dyDescent="0.2">
      <c r="D63" s="51" t="s">
        <v>202</v>
      </c>
      <c r="E63" s="57"/>
      <c r="F63" s="57"/>
      <c r="G63" s="57"/>
      <c r="H63" s="57"/>
      <c r="I63" s="53" t="s">
        <v>83</v>
      </c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  <c r="AD63" s="8"/>
      <c r="AE63" s="8"/>
      <c r="AF63" s="8"/>
      <c r="AG63" s="8"/>
      <c r="AH63" s="8"/>
      <c r="AI63" s="8"/>
      <c r="AJ63" s="8"/>
      <c r="AK63" s="8"/>
      <c r="AL63" s="8"/>
      <c r="AM63" s="8"/>
      <c r="AN63" s="8"/>
      <c r="AO63" s="8"/>
      <c r="AP63" s="8"/>
      <c r="AQ63" s="8"/>
      <c r="AR63" s="8"/>
      <c r="AS63" s="8"/>
      <c r="AT63" s="8"/>
      <c r="AU63" s="8"/>
      <c r="AV63" s="8"/>
      <c r="AW63" s="8"/>
    </row>
    <row r="64" spans="4:49" s="7" customFormat="1" ht="20.100000000000001" customHeight="1" x14ac:dyDescent="0.2">
      <c r="D64" s="9" t="s">
        <v>84</v>
      </c>
      <c r="E64" s="24">
        <v>47790340</v>
      </c>
      <c r="F64" s="24">
        <v>42834308</v>
      </c>
      <c r="G64" s="24">
        <v>33066225</v>
      </c>
      <c r="H64" s="24">
        <v>22621472</v>
      </c>
      <c r="I64" s="25" t="s">
        <v>85</v>
      </c>
      <c r="J64" s="8"/>
      <c r="K64" s="8"/>
      <c r="L64" s="8"/>
      <c r="M64" s="8"/>
      <c r="N64" s="8"/>
      <c r="O64" s="8"/>
      <c r="P64" s="8"/>
      <c r="Q64" s="8"/>
      <c r="R64" s="8"/>
      <c r="S64" s="8"/>
      <c r="T64" s="8"/>
      <c r="U64" s="8"/>
      <c r="V64" s="8"/>
      <c r="W64" s="8"/>
      <c r="X64" s="8"/>
      <c r="Y64" s="8"/>
      <c r="Z64" s="8"/>
      <c r="AA64" s="8"/>
      <c r="AB64" s="8"/>
      <c r="AC64" s="8"/>
      <c r="AD64" s="8"/>
      <c r="AE64" s="8"/>
      <c r="AF64" s="8"/>
      <c r="AG64" s="8"/>
      <c r="AH64" s="8"/>
      <c r="AI64" s="8"/>
      <c r="AJ64" s="8"/>
      <c r="AK64" s="8"/>
      <c r="AL64" s="8"/>
      <c r="AM64" s="8"/>
      <c r="AN64" s="8"/>
      <c r="AO64" s="8"/>
      <c r="AP64" s="8"/>
      <c r="AQ64" s="8"/>
      <c r="AR64" s="8"/>
      <c r="AS64" s="8"/>
      <c r="AT64" s="8"/>
      <c r="AU64" s="8"/>
      <c r="AV64" s="8"/>
      <c r="AW64" s="8"/>
    </row>
    <row r="65" spans="4:49" s="7" customFormat="1" ht="20.100000000000001" customHeight="1" x14ac:dyDescent="0.2">
      <c r="D65" s="12" t="s">
        <v>86</v>
      </c>
      <c r="E65" s="27">
        <v>29748472</v>
      </c>
      <c r="F65" s="27">
        <v>26990827</v>
      </c>
      <c r="G65" s="27">
        <v>19208803</v>
      </c>
      <c r="H65" s="27">
        <v>11058067</v>
      </c>
      <c r="I65" s="28" t="s">
        <v>87</v>
      </c>
      <c r="J65" s="8"/>
      <c r="K65" s="8"/>
      <c r="L65" s="8"/>
      <c r="M65" s="8"/>
      <c r="N65" s="8"/>
      <c r="O65" s="8"/>
      <c r="P65" s="8"/>
      <c r="Q65" s="8"/>
      <c r="R65" s="8"/>
      <c r="S65" s="8"/>
      <c r="T65" s="8"/>
      <c r="U65" s="8"/>
      <c r="V65" s="8"/>
      <c r="W65" s="8"/>
      <c r="X65" s="8"/>
      <c r="Y65" s="8"/>
      <c r="Z65" s="8"/>
      <c r="AA65" s="8"/>
      <c r="AB65" s="8"/>
      <c r="AC65" s="8"/>
      <c r="AD65" s="8"/>
      <c r="AE65" s="8"/>
      <c r="AF65" s="8"/>
      <c r="AG65" s="8"/>
      <c r="AH65" s="8"/>
      <c r="AI65" s="8"/>
      <c r="AJ65" s="8"/>
      <c r="AK65" s="8"/>
      <c r="AL65" s="8"/>
      <c r="AM65" s="8"/>
      <c r="AN65" s="8"/>
      <c r="AO65" s="8"/>
      <c r="AP65" s="8"/>
      <c r="AQ65" s="8"/>
      <c r="AR65" s="8"/>
      <c r="AS65" s="8"/>
      <c r="AT65" s="8"/>
      <c r="AU65" s="8"/>
      <c r="AV65" s="8"/>
      <c r="AW65" s="8"/>
    </row>
    <row r="66" spans="4:49" s="7" customFormat="1" ht="20.100000000000001" customHeight="1" x14ac:dyDescent="0.2">
      <c r="D66" s="12" t="s">
        <v>88</v>
      </c>
      <c r="E66" s="27">
        <v>18041868</v>
      </c>
      <c r="F66" s="27">
        <v>15843481</v>
      </c>
      <c r="G66" s="27">
        <v>13857422</v>
      </c>
      <c r="H66" s="27">
        <v>11563405</v>
      </c>
      <c r="I66" s="28" t="s">
        <v>89</v>
      </c>
      <c r="J66" s="8"/>
      <c r="K66" s="8"/>
      <c r="L66" s="8"/>
      <c r="M66" s="8"/>
      <c r="N66" s="8"/>
      <c r="O66" s="8"/>
      <c r="P66" s="8"/>
      <c r="Q66" s="8"/>
      <c r="R66" s="8"/>
      <c r="S66" s="8"/>
      <c r="T66" s="8"/>
      <c r="U66" s="8"/>
      <c r="V66" s="8"/>
      <c r="W66" s="8"/>
      <c r="X66" s="8"/>
      <c r="Y66" s="8"/>
      <c r="Z66" s="8"/>
      <c r="AA66" s="8"/>
      <c r="AB66" s="8"/>
      <c r="AC66" s="8"/>
      <c r="AD66" s="8"/>
      <c r="AE66" s="8"/>
      <c r="AF66" s="8"/>
      <c r="AG66" s="8"/>
      <c r="AH66" s="8"/>
      <c r="AI66" s="8"/>
      <c r="AJ66" s="8"/>
      <c r="AK66" s="8"/>
      <c r="AL66" s="8"/>
      <c r="AM66" s="8"/>
      <c r="AN66" s="8"/>
      <c r="AO66" s="8"/>
      <c r="AP66" s="8"/>
      <c r="AQ66" s="8"/>
      <c r="AR66" s="8"/>
      <c r="AS66" s="8"/>
      <c r="AT66" s="8"/>
      <c r="AU66" s="8"/>
      <c r="AV66" s="8"/>
      <c r="AW66" s="8"/>
    </row>
    <row r="67" spans="4:49" s="7" customFormat="1" ht="20.100000000000001" customHeight="1" x14ac:dyDescent="0.2">
      <c r="D67" s="12" t="s">
        <v>90</v>
      </c>
      <c r="E67" s="27">
        <v>1943408</v>
      </c>
      <c r="F67" s="27">
        <v>2050127</v>
      </c>
      <c r="G67" s="27">
        <v>2375886</v>
      </c>
      <c r="H67" s="27">
        <v>2225659</v>
      </c>
      <c r="I67" s="28" t="s">
        <v>91</v>
      </c>
      <c r="J67" s="8"/>
      <c r="K67" s="8"/>
      <c r="L67" s="8"/>
      <c r="M67" s="8"/>
      <c r="N67" s="8"/>
      <c r="O67" s="8"/>
      <c r="P67" s="8"/>
      <c r="Q67" s="8"/>
      <c r="R67" s="8"/>
      <c r="S67" s="8"/>
      <c r="T67" s="8"/>
      <c r="U67" s="8"/>
      <c r="V67" s="8"/>
      <c r="W67" s="8"/>
      <c r="X67" s="8"/>
      <c r="Y67" s="8"/>
      <c r="Z67" s="8"/>
      <c r="AA67" s="8"/>
      <c r="AB67" s="8"/>
      <c r="AC67" s="8"/>
      <c r="AD67" s="8"/>
      <c r="AE67" s="8"/>
      <c r="AF67" s="8"/>
      <c r="AG67" s="8"/>
      <c r="AH67" s="8"/>
      <c r="AI67" s="8"/>
      <c r="AJ67" s="8"/>
      <c r="AK67" s="8"/>
      <c r="AL67" s="8"/>
      <c r="AM67" s="8"/>
      <c r="AN67" s="8"/>
      <c r="AO67" s="8"/>
      <c r="AP67" s="8"/>
      <c r="AQ67" s="8"/>
      <c r="AR67" s="8"/>
      <c r="AS67" s="8"/>
      <c r="AT67" s="8"/>
      <c r="AU67" s="8"/>
      <c r="AV67" s="8"/>
      <c r="AW67" s="8"/>
    </row>
    <row r="68" spans="4:49" s="7" customFormat="1" ht="20.100000000000001" customHeight="1" x14ac:dyDescent="0.2">
      <c r="D68" s="12" t="s">
        <v>173</v>
      </c>
      <c r="E68" s="27">
        <v>19985276</v>
      </c>
      <c r="F68" s="27">
        <v>17893608</v>
      </c>
      <c r="G68" s="27">
        <v>16233308</v>
      </c>
      <c r="H68" s="27">
        <v>13789064</v>
      </c>
      <c r="I68" s="28" t="s">
        <v>167</v>
      </c>
      <c r="J68" s="8"/>
      <c r="K68" s="8"/>
      <c r="L68" s="8"/>
      <c r="M68" s="8"/>
      <c r="N68" s="8"/>
      <c r="O68" s="8"/>
      <c r="P68" s="8"/>
      <c r="Q68" s="8"/>
      <c r="R68" s="8"/>
      <c r="S68" s="8"/>
      <c r="T68" s="8"/>
      <c r="U68" s="8"/>
      <c r="V68" s="8"/>
      <c r="W68" s="8"/>
      <c r="X68" s="8"/>
      <c r="Y68" s="8"/>
      <c r="Z68" s="8"/>
      <c r="AA68" s="8"/>
      <c r="AB68" s="8"/>
      <c r="AC68" s="8"/>
      <c r="AD68" s="8"/>
      <c r="AE68" s="8"/>
      <c r="AF68" s="8"/>
      <c r="AG68" s="8"/>
      <c r="AH68" s="8"/>
      <c r="AI68" s="8"/>
      <c r="AJ68" s="8"/>
      <c r="AK68" s="8"/>
      <c r="AL68" s="8"/>
      <c r="AM68" s="8"/>
      <c r="AN68" s="8"/>
      <c r="AO68" s="8"/>
      <c r="AP68" s="8"/>
      <c r="AQ68" s="8"/>
      <c r="AR68" s="8"/>
      <c r="AS68" s="8"/>
      <c r="AT68" s="8"/>
      <c r="AU68" s="8"/>
      <c r="AV68" s="8"/>
      <c r="AW68" s="8"/>
    </row>
    <row r="69" spans="4:49" s="7" customFormat="1" ht="20.100000000000001" customHeight="1" x14ac:dyDescent="0.2">
      <c r="D69" s="12" t="s">
        <v>92</v>
      </c>
      <c r="E69" s="27">
        <v>5526657</v>
      </c>
      <c r="F69" s="27">
        <v>3586021</v>
      </c>
      <c r="G69" s="27">
        <v>646758</v>
      </c>
      <c r="H69" s="27">
        <v>0</v>
      </c>
      <c r="I69" s="28" t="s">
        <v>93</v>
      </c>
      <c r="J69" s="8"/>
      <c r="K69" s="8"/>
      <c r="L69" s="8"/>
      <c r="M69" s="8"/>
      <c r="N69" s="8"/>
      <c r="O69" s="8"/>
      <c r="P69" s="8"/>
      <c r="Q69" s="8"/>
      <c r="R69" s="8"/>
      <c r="S69" s="8"/>
      <c r="T69" s="8"/>
      <c r="U69" s="8"/>
      <c r="V69" s="8"/>
      <c r="W69" s="8"/>
      <c r="X69" s="8"/>
      <c r="Y69" s="8"/>
      <c r="Z69" s="8"/>
      <c r="AA69" s="8"/>
      <c r="AB69" s="8"/>
      <c r="AC69" s="8"/>
      <c r="AD69" s="8"/>
      <c r="AE69" s="8"/>
      <c r="AF69" s="8"/>
      <c r="AG69" s="8"/>
      <c r="AH69" s="8"/>
      <c r="AI69" s="8"/>
      <c r="AJ69" s="8"/>
      <c r="AK69" s="8"/>
      <c r="AL69" s="8"/>
      <c r="AM69" s="8"/>
      <c r="AN69" s="8"/>
      <c r="AO69" s="8"/>
      <c r="AP69" s="8"/>
      <c r="AQ69" s="8"/>
      <c r="AR69" s="8"/>
      <c r="AS69" s="8"/>
      <c r="AT69" s="8"/>
      <c r="AU69" s="8"/>
      <c r="AV69" s="8"/>
      <c r="AW69" s="8"/>
    </row>
    <row r="70" spans="4:49" s="7" customFormat="1" ht="20.100000000000001" customHeight="1" x14ac:dyDescent="0.2">
      <c r="D70" s="12" t="s">
        <v>174</v>
      </c>
      <c r="E70" s="27">
        <v>907686</v>
      </c>
      <c r="F70" s="27">
        <v>841839</v>
      </c>
      <c r="G70" s="27">
        <v>741711</v>
      </c>
      <c r="H70" s="27">
        <v>566252</v>
      </c>
      <c r="I70" s="28" t="s">
        <v>157</v>
      </c>
      <c r="J70" s="8"/>
      <c r="K70" s="8"/>
      <c r="L70" s="8"/>
      <c r="M70" s="8"/>
      <c r="N70" s="8"/>
      <c r="O70" s="8"/>
      <c r="P70" s="8"/>
      <c r="Q70" s="8"/>
      <c r="R70" s="8"/>
      <c r="S70" s="8"/>
      <c r="T70" s="8"/>
      <c r="U70" s="8"/>
      <c r="V70" s="8"/>
      <c r="W70" s="8"/>
      <c r="X70" s="8"/>
      <c r="Y70" s="8"/>
      <c r="Z70" s="8"/>
      <c r="AA70" s="8"/>
      <c r="AB70" s="8"/>
      <c r="AC70" s="8"/>
      <c r="AD70" s="8"/>
      <c r="AE70" s="8"/>
      <c r="AF70" s="8"/>
      <c r="AG70" s="8"/>
      <c r="AH70" s="8"/>
      <c r="AI70" s="8"/>
      <c r="AJ70" s="8"/>
      <c r="AK70" s="8"/>
      <c r="AL70" s="8"/>
      <c r="AM70" s="8"/>
      <c r="AN70" s="8"/>
      <c r="AO70" s="8"/>
      <c r="AP70" s="8"/>
      <c r="AQ70" s="8"/>
      <c r="AR70" s="8"/>
      <c r="AS70" s="8"/>
      <c r="AT70" s="8"/>
      <c r="AU70" s="8"/>
      <c r="AV70" s="8"/>
      <c r="AW70" s="8"/>
    </row>
    <row r="71" spans="4:49" s="7" customFormat="1" ht="20.100000000000001" customHeight="1" x14ac:dyDescent="0.2">
      <c r="D71" s="12" t="s">
        <v>175</v>
      </c>
      <c r="E71" s="27">
        <v>1313269</v>
      </c>
      <c r="F71" s="27">
        <v>1541227</v>
      </c>
      <c r="G71" s="27">
        <v>1072460</v>
      </c>
      <c r="H71" s="27">
        <v>1374760</v>
      </c>
      <c r="I71" s="28" t="s">
        <v>158</v>
      </c>
      <c r="J71" s="8"/>
      <c r="K71" s="8"/>
      <c r="L71" s="8"/>
      <c r="M71" s="8"/>
      <c r="N71" s="8"/>
      <c r="O71" s="8"/>
      <c r="P71" s="8"/>
      <c r="Q71" s="8"/>
      <c r="R71" s="8"/>
      <c r="S71" s="8"/>
      <c r="T71" s="8"/>
      <c r="U71" s="8"/>
      <c r="V71" s="8"/>
      <c r="W71" s="8"/>
      <c r="X71" s="8"/>
      <c r="Y71" s="8"/>
      <c r="Z71" s="8"/>
      <c r="AA71" s="8"/>
      <c r="AB71" s="8"/>
      <c r="AC71" s="8"/>
      <c r="AD71" s="8"/>
      <c r="AE71" s="8"/>
      <c r="AF71" s="8"/>
      <c r="AG71" s="8"/>
      <c r="AH71" s="8"/>
      <c r="AI71" s="8"/>
      <c r="AJ71" s="8"/>
      <c r="AK71" s="8"/>
      <c r="AL71" s="8"/>
      <c r="AM71" s="8"/>
      <c r="AN71" s="8"/>
      <c r="AO71" s="8"/>
      <c r="AP71" s="8"/>
      <c r="AQ71" s="8"/>
      <c r="AR71" s="8"/>
      <c r="AS71" s="8"/>
      <c r="AT71" s="8"/>
      <c r="AU71" s="8"/>
      <c r="AV71" s="8"/>
      <c r="AW71" s="8"/>
    </row>
    <row r="72" spans="4:49" s="7" customFormat="1" ht="20.100000000000001" customHeight="1" x14ac:dyDescent="0.2">
      <c r="D72" s="12" t="s">
        <v>176</v>
      </c>
      <c r="E72" s="27">
        <v>27732888</v>
      </c>
      <c r="F72" s="27">
        <v>23862695</v>
      </c>
      <c r="G72" s="27">
        <v>18694237</v>
      </c>
      <c r="H72" s="27">
        <v>15730076</v>
      </c>
      <c r="I72" s="28" t="s">
        <v>159</v>
      </c>
      <c r="J72" s="8"/>
      <c r="K72" s="8"/>
      <c r="L72" s="8"/>
      <c r="M72" s="8"/>
      <c r="N72" s="8"/>
      <c r="O72" s="8"/>
      <c r="P72" s="8"/>
      <c r="Q72" s="8"/>
      <c r="R72" s="8"/>
      <c r="S72" s="8"/>
      <c r="T72" s="8"/>
      <c r="U72" s="8"/>
      <c r="V72" s="8"/>
      <c r="W72" s="8"/>
      <c r="X72" s="8"/>
      <c r="Y72" s="8"/>
      <c r="Z72" s="8"/>
      <c r="AA72" s="8"/>
      <c r="AB72" s="8"/>
      <c r="AC72" s="8"/>
      <c r="AD72" s="8"/>
      <c r="AE72" s="8"/>
      <c r="AF72" s="8"/>
      <c r="AG72" s="8"/>
      <c r="AH72" s="8"/>
      <c r="AI72" s="8"/>
      <c r="AJ72" s="8"/>
      <c r="AK72" s="8"/>
      <c r="AL72" s="8"/>
      <c r="AM72" s="8"/>
      <c r="AN72" s="8"/>
      <c r="AO72" s="8"/>
      <c r="AP72" s="8"/>
      <c r="AQ72" s="8"/>
      <c r="AR72" s="8"/>
      <c r="AS72" s="8"/>
      <c r="AT72" s="8"/>
      <c r="AU72" s="8"/>
      <c r="AV72" s="8"/>
      <c r="AW72" s="8"/>
    </row>
    <row r="73" spans="4:49" s="7" customFormat="1" ht="20.100000000000001" customHeight="1" x14ac:dyDescent="0.2">
      <c r="D73" s="12" t="s">
        <v>177</v>
      </c>
      <c r="E73" s="27">
        <v>5015367</v>
      </c>
      <c r="F73" s="27">
        <v>4714134</v>
      </c>
      <c r="G73" s="27">
        <v>4184775</v>
      </c>
      <c r="H73" s="27">
        <v>3976634</v>
      </c>
      <c r="I73" s="28" t="s">
        <v>160</v>
      </c>
      <c r="J73" s="8"/>
      <c r="K73" s="8"/>
      <c r="L73" s="8"/>
      <c r="M73" s="8"/>
      <c r="N73" s="8"/>
      <c r="O73" s="8"/>
      <c r="P73" s="8"/>
      <c r="Q73" s="8"/>
      <c r="R73" s="8"/>
      <c r="S73" s="8"/>
      <c r="T73" s="8"/>
      <c r="U73" s="8"/>
      <c r="V73" s="8"/>
      <c r="W73" s="8"/>
      <c r="X73" s="8"/>
      <c r="Y73" s="8"/>
      <c r="Z73" s="8"/>
      <c r="AA73" s="8"/>
      <c r="AB73" s="8"/>
      <c r="AC73" s="8"/>
      <c r="AD73" s="8"/>
      <c r="AE73" s="8"/>
      <c r="AF73" s="8"/>
      <c r="AG73" s="8"/>
      <c r="AH73" s="8"/>
      <c r="AI73" s="8"/>
      <c r="AJ73" s="8"/>
      <c r="AK73" s="8"/>
      <c r="AL73" s="8"/>
      <c r="AM73" s="8"/>
      <c r="AN73" s="8"/>
      <c r="AO73" s="8"/>
      <c r="AP73" s="8"/>
      <c r="AQ73" s="8"/>
      <c r="AR73" s="8"/>
      <c r="AS73" s="8"/>
      <c r="AT73" s="8"/>
      <c r="AU73" s="8"/>
      <c r="AV73" s="8"/>
      <c r="AW73" s="8"/>
    </row>
    <row r="74" spans="4:49" s="7" customFormat="1" ht="20.100000000000001" customHeight="1" x14ac:dyDescent="0.2">
      <c r="D74" s="12" t="s">
        <v>178</v>
      </c>
      <c r="E74" s="27">
        <v>1152020</v>
      </c>
      <c r="F74" s="27">
        <v>1135072</v>
      </c>
      <c r="G74" s="27">
        <v>682899</v>
      </c>
      <c r="H74" s="27">
        <v>850212</v>
      </c>
      <c r="I74" s="28" t="s">
        <v>162</v>
      </c>
      <c r="J74" s="8"/>
      <c r="K74" s="8"/>
      <c r="L74" s="8"/>
      <c r="M74" s="8"/>
      <c r="N74" s="8"/>
      <c r="O74" s="8"/>
      <c r="P74" s="8"/>
      <c r="Q74" s="8"/>
      <c r="R74" s="8"/>
      <c r="S74" s="8"/>
      <c r="T74" s="8"/>
      <c r="U74" s="8"/>
      <c r="V74" s="8"/>
      <c r="W74" s="8"/>
      <c r="X74" s="8"/>
      <c r="Y74" s="8"/>
      <c r="Z74" s="8"/>
      <c r="AA74" s="8"/>
      <c r="AB74" s="8"/>
      <c r="AC74" s="8"/>
      <c r="AD74" s="8"/>
      <c r="AE74" s="8"/>
      <c r="AF74" s="8"/>
      <c r="AG74" s="8"/>
      <c r="AH74" s="8"/>
      <c r="AI74" s="8"/>
      <c r="AJ74" s="8"/>
      <c r="AK74" s="8"/>
      <c r="AL74" s="8"/>
      <c r="AM74" s="8"/>
      <c r="AN74" s="8"/>
      <c r="AO74" s="8"/>
      <c r="AP74" s="8"/>
      <c r="AQ74" s="8"/>
      <c r="AR74" s="8"/>
      <c r="AS74" s="8"/>
      <c r="AT74" s="8"/>
      <c r="AU74" s="8"/>
      <c r="AV74" s="8"/>
      <c r="AW74" s="8"/>
    </row>
    <row r="75" spans="4:49" s="7" customFormat="1" ht="20.100000000000001" customHeight="1" x14ac:dyDescent="0.2">
      <c r="D75" s="12" t="s">
        <v>179</v>
      </c>
      <c r="E75" s="27">
        <v>4417393</v>
      </c>
      <c r="F75" s="27">
        <v>4081232</v>
      </c>
      <c r="G75" s="27">
        <v>3884240</v>
      </c>
      <c r="H75" s="27">
        <v>3427795</v>
      </c>
      <c r="I75" s="28" t="s">
        <v>169</v>
      </c>
      <c r="J75" s="8"/>
      <c r="K75" s="8"/>
      <c r="L75" s="8"/>
      <c r="M75" s="8"/>
      <c r="N75" s="8"/>
      <c r="O75" s="8"/>
      <c r="P75" s="8"/>
      <c r="Q75" s="8"/>
      <c r="R75" s="8"/>
      <c r="S75" s="8"/>
      <c r="T75" s="8"/>
      <c r="U75" s="8"/>
      <c r="V75" s="8"/>
      <c r="W75" s="8"/>
      <c r="X75" s="8"/>
      <c r="Y75" s="8"/>
      <c r="Z75" s="8"/>
      <c r="AA75" s="8"/>
      <c r="AB75" s="8"/>
      <c r="AC75" s="8"/>
      <c r="AD75" s="8"/>
      <c r="AE75" s="8"/>
      <c r="AF75" s="8"/>
      <c r="AG75" s="8"/>
      <c r="AH75" s="8"/>
      <c r="AI75" s="8"/>
      <c r="AJ75" s="8"/>
      <c r="AK75" s="8"/>
      <c r="AL75" s="8"/>
      <c r="AM75" s="8"/>
      <c r="AN75" s="8"/>
      <c r="AO75" s="8"/>
      <c r="AP75" s="8"/>
      <c r="AQ75" s="8"/>
      <c r="AR75" s="8"/>
      <c r="AS75" s="8"/>
      <c r="AT75" s="8"/>
      <c r="AU75" s="8"/>
      <c r="AV75" s="8"/>
      <c r="AW75" s="8"/>
    </row>
    <row r="76" spans="4:49" s="7" customFormat="1" ht="20.100000000000001" customHeight="1" x14ac:dyDescent="0.2">
      <c r="D76" s="12" t="s">
        <v>180</v>
      </c>
      <c r="E76" s="27">
        <v>1329623</v>
      </c>
      <c r="F76" s="61">
        <v>894193</v>
      </c>
      <c r="G76" s="61">
        <v>-164012</v>
      </c>
      <c r="H76" s="61">
        <v>870161</v>
      </c>
      <c r="I76" s="28" t="s">
        <v>161</v>
      </c>
      <c r="J76" s="8"/>
      <c r="K76" s="8"/>
      <c r="L76" s="8"/>
      <c r="M76" s="8"/>
      <c r="N76" s="8"/>
      <c r="O76" s="8"/>
      <c r="P76" s="8"/>
      <c r="Q76" s="8"/>
      <c r="R76" s="8"/>
      <c r="S76" s="8"/>
      <c r="T76" s="8"/>
      <c r="U76" s="8"/>
      <c r="V76" s="8"/>
      <c r="W76" s="8"/>
      <c r="X76" s="8"/>
      <c r="Y76" s="8"/>
      <c r="Z76" s="8"/>
      <c r="AA76" s="8"/>
      <c r="AB76" s="8"/>
      <c r="AC76" s="8"/>
      <c r="AD76" s="8"/>
      <c r="AE76" s="8"/>
      <c r="AF76" s="8"/>
      <c r="AG76" s="8"/>
      <c r="AH76" s="8"/>
      <c r="AI76" s="8"/>
      <c r="AJ76" s="8"/>
      <c r="AK76" s="8"/>
      <c r="AL76" s="8"/>
      <c r="AM76" s="8"/>
      <c r="AN76" s="8"/>
      <c r="AO76" s="8"/>
      <c r="AP76" s="8"/>
      <c r="AQ76" s="8"/>
      <c r="AR76" s="8"/>
      <c r="AS76" s="8"/>
      <c r="AT76" s="8"/>
      <c r="AU76" s="8"/>
      <c r="AV76" s="8"/>
      <c r="AW76" s="8"/>
    </row>
    <row r="77" spans="4:49" s="7" customFormat="1" ht="20.100000000000001" customHeight="1" x14ac:dyDescent="0.2">
      <c r="D77" s="12" t="s">
        <v>181</v>
      </c>
      <c r="E77" s="27">
        <v>330047</v>
      </c>
      <c r="F77" s="27">
        <v>75833</v>
      </c>
      <c r="G77" s="27">
        <v>1946</v>
      </c>
      <c r="H77" s="27">
        <v>0</v>
      </c>
      <c r="I77" s="28" t="s">
        <v>168</v>
      </c>
      <c r="J77" s="8"/>
      <c r="K77" s="8"/>
      <c r="L77" s="8"/>
      <c r="M77" s="8"/>
      <c r="N77" s="8"/>
      <c r="O77" s="8"/>
      <c r="P77" s="8"/>
      <c r="Q77" s="8"/>
      <c r="R77" s="8"/>
      <c r="S77" s="8"/>
      <c r="T77" s="8"/>
      <c r="U77" s="8"/>
      <c r="V77" s="8"/>
      <c r="W77" s="8"/>
      <c r="X77" s="8"/>
      <c r="Y77" s="8"/>
      <c r="Z77" s="8"/>
      <c r="AA77" s="8"/>
      <c r="AB77" s="8"/>
      <c r="AC77" s="8"/>
      <c r="AD77" s="8"/>
      <c r="AE77" s="8"/>
      <c r="AF77" s="8"/>
      <c r="AG77" s="8"/>
      <c r="AH77" s="8"/>
      <c r="AI77" s="8"/>
      <c r="AJ77" s="8"/>
      <c r="AK77" s="8"/>
      <c r="AL77" s="8"/>
      <c r="AM77" s="8"/>
      <c r="AN77" s="8"/>
      <c r="AO77" s="8"/>
      <c r="AP77" s="8"/>
      <c r="AQ77" s="8"/>
      <c r="AR77" s="8"/>
      <c r="AS77" s="8"/>
      <c r="AT77" s="8"/>
      <c r="AU77" s="8"/>
      <c r="AV77" s="8"/>
      <c r="AW77" s="8"/>
    </row>
    <row r="78" spans="4:49" s="7" customFormat="1" ht="20.100000000000001" customHeight="1" x14ac:dyDescent="0.2">
      <c r="D78" s="12" t="s">
        <v>182</v>
      </c>
      <c r="E78" s="27">
        <v>0</v>
      </c>
      <c r="F78" s="27">
        <v>0</v>
      </c>
      <c r="G78" s="27">
        <v>0</v>
      </c>
      <c r="H78" s="27">
        <v>0</v>
      </c>
      <c r="I78" s="28" t="s">
        <v>163</v>
      </c>
      <c r="J78" s="8"/>
      <c r="K78" s="8"/>
      <c r="L78" s="8"/>
      <c r="M78" s="8"/>
      <c r="N78" s="8"/>
      <c r="O78" s="8"/>
      <c r="P78" s="8"/>
      <c r="Q78" s="8"/>
      <c r="R78" s="8"/>
      <c r="S78" s="8"/>
      <c r="T78" s="8"/>
      <c r="U78" s="8"/>
      <c r="V78" s="8"/>
      <c r="W78" s="8"/>
      <c r="X78" s="8"/>
      <c r="Y78" s="8"/>
      <c r="Z78" s="8"/>
      <c r="AA78" s="8"/>
      <c r="AB78" s="8"/>
      <c r="AC78" s="8"/>
      <c r="AD78" s="8"/>
      <c r="AE78" s="8"/>
      <c r="AF78" s="8"/>
      <c r="AG78" s="8"/>
      <c r="AH78" s="8"/>
      <c r="AI78" s="8"/>
      <c r="AJ78" s="8"/>
      <c r="AK78" s="8"/>
      <c r="AL78" s="8"/>
      <c r="AM78" s="8"/>
      <c r="AN78" s="8"/>
      <c r="AO78" s="8"/>
      <c r="AP78" s="8"/>
      <c r="AQ78" s="8"/>
      <c r="AR78" s="8"/>
      <c r="AS78" s="8"/>
      <c r="AT78" s="8"/>
      <c r="AU78" s="8"/>
      <c r="AV78" s="8"/>
      <c r="AW78" s="8"/>
    </row>
    <row r="79" spans="4:49" s="7" customFormat="1" ht="20.100000000000001" customHeight="1" x14ac:dyDescent="0.2">
      <c r="D79" s="12" t="s">
        <v>183</v>
      </c>
      <c r="E79" s="27">
        <v>12244450</v>
      </c>
      <c r="F79" s="27">
        <v>10900464</v>
      </c>
      <c r="G79" s="27">
        <v>8589848</v>
      </c>
      <c r="H79" s="27">
        <v>9124802</v>
      </c>
      <c r="I79" s="28" t="s">
        <v>164</v>
      </c>
      <c r="J79" s="8"/>
      <c r="K79" s="8"/>
      <c r="L79" s="8"/>
      <c r="M79" s="8"/>
      <c r="N79" s="8"/>
      <c r="O79" s="8"/>
      <c r="P79" s="8"/>
      <c r="Q79" s="8"/>
      <c r="R79" s="8"/>
      <c r="S79" s="8"/>
      <c r="T79" s="8"/>
      <c r="U79" s="8"/>
      <c r="V79" s="8"/>
      <c r="W79" s="8"/>
      <c r="X79" s="8"/>
      <c r="Y79" s="8"/>
      <c r="Z79" s="8"/>
      <c r="AA79" s="8"/>
      <c r="AB79" s="8"/>
      <c r="AC79" s="8"/>
      <c r="AD79" s="8"/>
      <c r="AE79" s="8"/>
      <c r="AF79" s="8"/>
      <c r="AG79" s="8"/>
      <c r="AH79" s="8"/>
      <c r="AI79" s="8"/>
      <c r="AJ79" s="8"/>
      <c r="AK79" s="8"/>
      <c r="AL79" s="8"/>
      <c r="AM79" s="8"/>
      <c r="AN79" s="8"/>
      <c r="AO79" s="8"/>
      <c r="AP79" s="8"/>
      <c r="AQ79" s="8"/>
      <c r="AR79" s="8"/>
      <c r="AS79" s="8"/>
      <c r="AT79" s="8"/>
      <c r="AU79" s="8"/>
      <c r="AV79" s="8"/>
      <c r="AW79" s="8"/>
    </row>
    <row r="80" spans="4:49" s="7" customFormat="1" ht="20.100000000000001" customHeight="1" x14ac:dyDescent="0.2">
      <c r="D80" s="12" t="s">
        <v>184</v>
      </c>
      <c r="E80" s="27">
        <v>15488438</v>
      </c>
      <c r="F80" s="27">
        <v>12962231</v>
      </c>
      <c r="G80" s="27">
        <v>10104389</v>
      </c>
      <c r="H80" s="27">
        <v>6605274</v>
      </c>
      <c r="I80" s="28" t="s">
        <v>165</v>
      </c>
      <c r="J80" s="8"/>
      <c r="K80" s="8"/>
      <c r="L80" s="8"/>
      <c r="M80" s="8"/>
      <c r="N80" s="8"/>
      <c r="O80" s="8"/>
      <c r="P80" s="8"/>
      <c r="Q80" s="8"/>
      <c r="R80" s="8"/>
      <c r="S80" s="8"/>
      <c r="T80" s="8"/>
      <c r="U80" s="8"/>
      <c r="V80" s="8"/>
      <c r="W80" s="8"/>
      <c r="X80" s="8"/>
      <c r="Y80" s="8"/>
      <c r="Z80" s="8"/>
      <c r="AA80" s="8"/>
      <c r="AB80" s="8"/>
      <c r="AC80" s="8"/>
      <c r="AD80" s="8"/>
      <c r="AE80" s="8"/>
      <c r="AF80" s="8"/>
      <c r="AG80" s="8"/>
      <c r="AH80" s="8"/>
      <c r="AI80" s="8"/>
      <c r="AJ80" s="8"/>
      <c r="AK80" s="8"/>
      <c r="AL80" s="8"/>
      <c r="AM80" s="8"/>
      <c r="AN80" s="8"/>
      <c r="AO80" s="8"/>
      <c r="AP80" s="8"/>
      <c r="AQ80" s="8"/>
      <c r="AR80" s="8"/>
      <c r="AS80" s="8"/>
      <c r="AT80" s="8"/>
      <c r="AU80" s="8"/>
      <c r="AV80" s="8"/>
      <c r="AW80" s="8"/>
    </row>
    <row r="81" spans="4:49" s="7" customFormat="1" ht="20.100000000000001" customHeight="1" x14ac:dyDescent="0.2">
      <c r="D81" s="12" t="s">
        <v>94</v>
      </c>
      <c r="E81" s="27">
        <v>5390448</v>
      </c>
      <c r="F81" s="27">
        <v>3674618</v>
      </c>
      <c r="G81" s="27">
        <v>3065625</v>
      </c>
      <c r="H81" s="27">
        <v>1815714</v>
      </c>
      <c r="I81" s="28" t="s">
        <v>95</v>
      </c>
      <c r="J81" s="8"/>
      <c r="K81" s="8"/>
      <c r="L81" s="8"/>
      <c r="M81" s="8"/>
      <c r="N81" s="8"/>
      <c r="O81" s="8"/>
      <c r="P81" s="8"/>
      <c r="Q81" s="8"/>
      <c r="R81" s="8"/>
      <c r="S81" s="8"/>
      <c r="T81" s="8"/>
      <c r="U81" s="8"/>
      <c r="V81" s="8"/>
      <c r="W81" s="8"/>
      <c r="X81" s="8"/>
      <c r="Y81" s="8"/>
      <c r="Z81" s="8"/>
      <c r="AA81" s="8"/>
      <c r="AB81" s="8"/>
      <c r="AC81" s="8"/>
      <c r="AD81" s="8"/>
      <c r="AE81" s="8"/>
      <c r="AF81" s="8"/>
      <c r="AG81" s="8"/>
      <c r="AH81" s="8"/>
      <c r="AI81" s="8"/>
      <c r="AJ81" s="8"/>
      <c r="AK81" s="8"/>
      <c r="AL81" s="8"/>
      <c r="AM81" s="8"/>
      <c r="AN81" s="8"/>
      <c r="AO81" s="8"/>
      <c r="AP81" s="8"/>
      <c r="AQ81" s="8"/>
      <c r="AR81" s="8"/>
      <c r="AS81" s="8"/>
      <c r="AT81" s="8"/>
      <c r="AU81" s="8"/>
      <c r="AV81" s="8"/>
      <c r="AW81" s="8"/>
    </row>
    <row r="82" spans="4:49" s="7" customFormat="1" ht="20.100000000000001" customHeight="1" x14ac:dyDescent="0.2">
      <c r="D82" s="12" t="s">
        <v>185</v>
      </c>
      <c r="E82" s="27">
        <v>0</v>
      </c>
      <c r="F82" s="27">
        <v>0</v>
      </c>
      <c r="G82" s="27">
        <v>0</v>
      </c>
      <c r="H82" s="27">
        <v>0</v>
      </c>
      <c r="I82" s="28" t="s">
        <v>96</v>
      </c>
      <c r="J82" s="8"/>
      <c r="K82" s="8"/>
      <c r="L82" s="8"/>
      <c r="M82" s="8"/>
      <c r="N82" s="8"/>
      <c r="O82" s="8"/>
      <c r="P82" s="8"/>
      <c r="Q82" s="8"/>
      <c r="R82" s="8"/>
      <c r="S82" s="8"/>
      <c r="T82" s="8"/>
      <c r="U82" s="8"/>
      <c r="V82" s="8"/>
      <c r="W82" s="8"/>
      <c r="X82" s="8"/>
      <c r="Y82" s="8"/>
      <c r="Z82" s="8"/>
      <c r="AA82" s="8"/>
      <c r="AB82" s="8"/>
      <c r="AC82" s="8"/>
      <c r="AD82" s="8"/>
      <c r="AE82" s="8"/>
      <c r="AF82" s="8"/>
      <c r="AG82" s="8"/>
      <c r="AH82" s="8"/>
      <c r="AI82" s="8"/>
      <c r="AJ82" s="8"/>
      <c r="AK82" s="8"/>
      <c r="AL82" s="8"/>
      <c r="AM82" s="8"/>
      <c r="AN82" s="8"/>
      <c r="AO82" s="8"/>
      <c r="AP82" s="8"/>
      <c r="AQ82" s="8"/>
      <c r="AR82" s="8"/>
      <c r="AS82" s="8"/>
      <c r="AT82" s="8"/>
      <c r="AU82" s="8"/>
      <c r="AV82" s="8"/>
      <c r="AW82" s="8"/>
    </row>
    <row r="83" spans="4:49" s="7" customFormat="1" ht="20.100000000000001" customHeight="1" x14ac:dyDescent="0.2">
      <c r="D83" s="12" t="s">
        <v>186</v>
      </c>
      <c r="E83" s="27">
        <v>0</v>
      </c>
      <c r="F83" s="27">
        <v>0</v>
      </c>
      <c r="G83" s="27">
        <v>0</v>
      </c>
      <c r="H83" s="27">
        <v>0</v>
      </c>
      <c r="I83" s="28" t="s">
        <v>97</v>
      </c>
      <c r="J83" s="8"/>
      <c r="K83" s="8"/>
      <c r="L83" s="8"/>
      <c r="M83" s="8"/>
      <c r="N83" s="8"/>
      <c r="O83" s="8"/>
      <c r="P83" s="8"/>
      <c r="Q83" s="8"/>
      <c r="R83" s="8"/>
      <c r="S83" s="8"/>
      <c r="T83" s="8"/>
      <c r="U83" s="8"/>
      <c r="V83" s="8"/>
      <c r="W83" s="8"/>
      <c r="X83" s="8"/>
      <c r="Y83" s="8"/>
      <c r="Z83" s="8"/>
      <c r="AA83" s="8"/>
      <c r="AB83" s="8"/>
      <c r="AC83" s="8"/>
      <c r="AD83" s="8"/>
      <c r="AE83" s="8"/>
      <c r="AF83" s="8"/>
      <c r="AG83" s="8"/>
      <c r="AH83" s="8"/>
      <c r="AI83" s="8"/>
      <c r="AJ83" s="8"/>
      <c r="AK83" s="8"/>
      <c r="AL83" s="8"/>
      <c r="AM83" s="8"/>
      <c r="AN83" s="8"/>
      <c r="AO83" s="8"/>
      <c r="AP83" s="8"/>
      <c r="AQ83" s="8"/>
      <c r="AR83" s="8"/>
      <c r="AS83" s="8"/>
      <c r="AT83" s="8"/>
      <c r="AU83" s="8"/>
      <c r="AV83" s="8"/>
      <c r="AW83" s="8"/>
    </row>
    <row r="84" spans="4:49" s="7" customFormat="1" ht="20.100000000000001" customHeight="1" x14ac:dyDescent="0.2">
      <c r="D84" s="12" t="s">
        <v>187</v>
      </c>
      <c r="E84" s="27">
        <v>88764</v>
      </c>
      <c r="F84" s="27">
        <v>86621</v>
      </c>
      <c r="G84" s="27">
        <v>37144</v>
      </c>
      <c r="H84" s="27">
        <v>55000</v>
      </c>
      <c r="I84" s="28" t="s">
        <v>166</v>
      </c>
      <c r="J84" s="8"/>
      <c r="K84" s="8"/>
      <c r="L84" s="8"/>
      <c r="M84" s="8"/>
      <c r="N84" s="8"/>
      <c r="O84" s="8"/>
      <c r="P84" s="8"/>
      <c r="Q84" s="8"/>
      <c r="R84" s="8"/>
      <c r="S84" s="8"/>
      <c r="T84" s="8"/>
      <c r="U84" s="8"/>
      <c r="V84" s="8"/>
      <c r="W84" s="8"/>
      <c r="X84" s="8"/>
      <c r="Y84" s="8"/>
      <c r="Z84" s="8"/>
      <c r="AA84" s="8"/>
      <c r="AB84" s="8"/>
      <c r="AC84" s="8"/>
      <c r="AD84" s="8"/>
      <c r="AE84" s="8"/>
      <c r="AF84" s="8"/>
      <c r="AG84" s="8"/>
      <c r="AH84" s="8"/>
      <c r="AI84" s="8"/>
      <c r="AJ84" s="8"/>
      <c r="AK84" s="8"/>
      <c r="AL84" s="8"/>
      <c r="AM84" s="8"/>
      <c r="AN84" s="8"/>
      <c r="AO84" s="8"/>
      <c r="AP84" s="8"/>
      <c r="AQ84" s="8"/>
      <c r="AR84" s="8"/>
      <c r="AS84" s="8"/>
      <c r="AT84" s="8"/>
      <c r="AU84" s="8"/>
      <c r="AV84" s="8"/>
      <c r="AW84" s="8"/>
    </row>
    <row r="85" spans="4:49" s="7" customFormat="1" ht="20.100000000000001" customHeight="1" x14ac:dyDescent="0.2">
      <c r="D85" s="12" t="s">
        <v>200</v>
      </c>
      <c r="E85" s="27">
        <v>10009226</v>
      </c>
      <c r="F85" s="27">
        <v>9200992</v>
      </c>
      <c r="G85" s="27">
        <v>7001620</v>
      </c>
      <c r="H85" s="27">
        <v>4734560</v>
      </c>
      <c r="I85" s="28" t="s">
        <v>192</v>
      </c>
      <c r="J85" s="8"/>
      <c r="K85" s="8"/>
      <c r="L85" s="8"/>
      <c r="M85" s="8"/>
      <c r="N85" s="8"/>
      <c r="O85" s="8"/>
      <c r="P85" s="8"/>
      <c r="Q85" s="8"/>
      <c r="R85" s="8"/>
      <c r="S85" s="8"/>
      <c r="T85" s="8"/>
      <c r="U85" s="8"/>
      <c r="V85" s="8"/>
      <c r="W85" s="8"/>
      <c r="X85" s="8"/>
      <c r="Y85" s="8"/>
      <c r="Z85" s="8"/>
      <c r="AA85" s="8"/>
      <c r="AB85" s="8"/>
      <c r="AC85" s="8"/>
      <c r="AD85" s="8"/>
      <c r="AE85" s="8"/>
      <c r="AF85" s="8"/>
      <c r="AG85" s="8"/>
      <c r="AH85" s="8"/>
      <c r="AI85" s="8"/>
      <c r="AJ85" s="8"/>
      <c r="AK85" s="8"/>
      <c r="AL85" s="8"/>
      <c r="AM85" s="8"/>
      <c r="AN85" s="8"/>
      <c r="AO85" s="8"/>
      <c r="AP85" s="8"/>
      <c r="AQ85" s="8"/>
      <c r="AR85" s="8"/>
      <c r="AS85" s="8"/>
      <c r="AT85" s="8"/>
      <c r="AU85" s="8"/>
      <c r="AV85" s="8"/>
      <c r="AW85" s="8"/>
    </row>
    <row r="86" spans="4:49" s="7" customFormat="1" ht="20.100000000000001" customHeight="1" x14ac:dyDescent="0.2">
      <c r="D86" s="47" t="s">
        <v>215</v>
      </c>
      <c r="E86" s="27">
        <v>0</v>
      </c>
      <c r="F86" s="27">
        <v>0</v>
      </c>
      <c r="G86" s="27">
        <v>0</v>
      </c>
      <c r="H86" s="27">
        <v>0</v>
      </c>
      <c r="I86" s="49" t="s">
        <v>210</v>
      </c>
      <c r="J86" s="8"/>
      <c r="K86" s="8"/>
      <c r="L86" s="8"/>
      <c r="M86" s="8"/>
      <c r="N86" s="8"/>
      <c r="O86" s="8"/>
      <c r="P86" s="8"/>
      <c r="Q86" s="8"/>
      <c r="R86" s="8"/>
      <c r="S86" s="8"/>
      <c r="T86" s="8"/>
      <c r="U86" s="8"/>
      <c r="V86" s="8"/>
      <c r="W86" s="8"/>
      <c r="X86" s="8"/>
      <c r="Y86" s="8"/>
      <c r="Z86" s="8"/>
      <c r="AA86" s="8"/>
      <c r="AB86" s="8"/>
      <c r="AC86" s="8"/>
      <c r="AD86" s="8"/>
      <c r="AE86" s="8"/>
      <c r="AF86" s="8"/>
      <c r="AG86" s="8"/>
      <c r="AH86" s="8"/>
      <c r="AI86" s="8"/>
      <c r="AJ86" s="8"/>
      <c r="AK86" s="8"/>
      <c r="AL86" s="8"/>
      <c r="AM86" s="8"/>
      <c r="AN86" s="8"/>
      <c r="AO86" s="8"/>
      <c r="AP86" s="8"/>
      <c r="AQ86" s="8"/>
      <c r="AR86" s="8"/>
      <c r="AS86" s="8"/>
      <c r="AT86" s="8"/>
      <c r="AU86" s="8"/>
      <c r="AV86" s="8"/>
      <c r="AW86" s="8"/>
    </row>
    <row r="87" spans="4:49" s="7" customFormat="1" ht="20.100000000000001" customHeight="1" x14ac:dyDescent="0.2">
      <c r="D87" s="16" t="s">
        <v>199</v>
      </c>
      <c r="E87" s="29">
        <v>10009226</v>
      </c>
      <c r="F87" s="29">
        <v>9200992</v>
      </c>
      <c r="G87" s="29">
        <v>7001620</v>
      </c>
      <c r="H87" s="29">
        <v>4734560</v>
      </c>
      <c r="I87" s="30" t="s">
        <v>193</v>
      </c>
      <c r="J87" s="8"/>
      <c r="K87" s="8"/>
      <c r="L87" s="8"/>
      <c r="M87" s="8"/>
      <c r="N87" s="8"/>
      <c r="O87" s="8"/>
      <c r="P87" s="8"/>
      <c r="Q87" s="8"/>
      <c r="R87" s="8"/>
      <c r="S87" s="8"/>
      <c r="T87" s="8"/>
      <c r="U87" s="8"/>
      <c r="V87" s="8"/>
      <c r="W87" s="8"/>
      <c r="X87" s="8"/>
      <c r="Y87" s="8"/>
      <c r="Z87" s="8"/>
      <c r="AA87" s="8"/>
      <c r="AB87" s="8"/>
      <c r="AC87" s="8"/>
      <c r="AD87" s="8"/>
      <c r="AE87" s="8"/>
      <c r="AF87" s="8"/>
      <c r="AG87" s="8"/>
      <c r="AH87" s="8"/>
      <c r="AI87" s="8"/>
      <c r="AJ87" s="8"/>
      <c r="AK87" s="8"/>
      <c r="AL87" s="8"/>
      <c r="AM87" s="8"/>
      <c r="AN87" s="8"/>
      <c r="AO87" s="8"/>
      <c r="AP87" s="8"/>
      <c r="AQ87" s="8"/>
      <c r="AR87" s="8"/>
      <c r="AS87" s="8"/>
      <c r="AT87" s="8"/>
      <c r="AU87" s="8"/>
      <c r="AV87" s="8"/>
      <c r="AW87" s="8"/>
    </row>
    <row r="88" spans="4:49" ht="15.75" x14ac:dyDescent="0.25">
      <c r="D88" s="19"/>
      <c r="E88" s="31"/>
      <c r="F88" s="31"/>
      <c r="G88" s="31"/>
      <c r="H88" s="31"/>
      <c r="I88" s="22"/>
    </row>
    <row r="89" spans="4:49" ht="15.75" x14ac:dyDescent="0.25">
      <c r="D89" s="19"/>
      <c r="E89" s="31"/>
      <c r="F89" s="31"/>
      <c r="G89" s="31"/>
      <c r="H89" s="31"/>
      <c r="I89" s="22"/>
    </row>
    <row r="90" spans="4:49" s="7" customFormat="1" ht="24.95" customHeight="1" x14ac:dyDescent="0.2">
      <c r="D90" s="51" t="s">
        <v>98</v>
      </c>
      <c r="E90" s="58"/>
      <c r="F90" s="58"/>
      <c r="G90" s="58"/>
      <c r="H90" s="58"/>
      <c r="I90" s="53" t="s">
        <v>99</v>
      </c>
      <c r="J90" s="8"/>
      <c r="K90" s="8"/>
      <c r="L90" s="8"/>
      <c r="M90" s="8"/>
      <c r="N90" s="8"/>
      <c r="O90" s="8"/>
      <c r="P90" s="8"/>
      <c r="Q90" s="8"/>
      <c r="R90" s="8"/>
      <c r="S90" s="8"/>
      <c r="T90" s="8"/>
      <c r="U90" s="8"/>
      <c r="V90" s="8"/>
      <c r="W90" s="8"/>
      <c r="X90" s="8"/>
      <c r="Y90" s="8"/>
      <c r="Z90" s="8"/>
      <c r="AA90" s="8"/>
      <c r="AB90" s="8"/>
      <c r="AC90" s="8"/>
      <c r="AD90" s="8"/>
      <c r="AE90" s="8"/>
      <c r="AF90" s="8"/>
      <c r="AG90" s="8"/>
      <c r="AH90" s="8"/>
      <c r="AI90" s="8"/>
      <c r="AJ90" s="8"/>
      <c r="AK90" s="8"/>
      <c r="AL90" s="8"/>
      <c r="AM90" s="8"/>
      <c r="AN90" s="8"/>
      <c r="AO90" s="8"/>
      <c r="AP90" s="8"/>
      <c r="AQ90" s="8"/>
      <c r="AR90" s="8"/>
      <c r="AS90" s="8"/>
      <c r="AT90" s="8"/>
      <c r="AU90" s="8"/>
      <c r="AV90" s="8"/>
      <c r="AW90" s="8"/>
    </row>
    <row r="91" spans="4:49" s="7" customFormat="1" ht="20.100000000000001" customHeight="1" x14ac:dyDescent="0.2">
      <c r="D91" s="9" t="s">
        <v>100</v>
      </c>
      <c r="E91" s="60">
        <v>234617046</v>
      </c>
      <c r="F91" s="60">
        <v>74667651</v>
      </c>
      <c r="G91" s="60">
        <v>94850529</v>
      </c>
      <c r="H91" s="60">
        <v>41135382</v>
      </c>
      <c r="I91" s="25" t="s">
        <v>101</v>
      </c>
      <c r="J91" s="8"/>
      <c r="K91" s="8"/>
      <c r="L91" s="8"/>
      <c r="M91" s="8"/>
      <c r="N91" s="8"/>
      <c r="O91" s="8"/>
      <c r="P91" s="8"/>
      <c r="Q91" s="8"/>
      <c r="R91" s="8"/>
      <c r="S91" s="8"/>
      <c r="T91" s="8"/>
      <c r="U91" s="8"/>
      <c r="V91" s="8"/>
      <c r="W91" s="8"/>
      <c r="X91" s="8"/>
      <c r="Y91" s="8"/>
      <c r="Z91" s="8"/>
      <c r="AA91" s="8"/>
      <c r="AB91" s="8"/>
      <c r="AC91" s="8"/>
      <c r="AD91" s="8"/>
      <c r="AE91" s="8"/>
      <c r="AF91" s="8"/>
      <c r="AG91" s="8"/>
      <c r="AH91" s="8"/>
      <c r="AI91" s="8"/>
      <c r="AJ91" s="8"/>
      <c r="AK91" s="8"/>
      <c r="AL91" s="8"/>
      <c r="AM91" s="8"/>
      <c r="AN91" s="8"/>
      <c r="AO91" s="8"/>
      <c r="AP91" s="8"/>
      <c r="AQ91" s="8"/>
      <c r="AR91" s="8"/>
      <c r="AS91" s="8"/>
      <c r="AT91" s="8"/>
      <c r="AU91" s="8"/>
      <c r="AV91" s="8"/>
      <c r="AW91" s="8"/>
    </row>
    <row r="92" spans="4:49" s="7" customFormat="1" ht="20.100000000000001" customHeight="1" x14ac:dyDescent="0.2">
      <c r="D92" s="12" t="s">
        <v>102</v>
      </c>
      <c r="E92" s="61">
        <v>223040564</v>
      </c>
      <c r="F92" s="61">
        <v>159685987</v>
      </c>
      <c r="G92" s="61">
        <v>51663083</v>
      </c>
      <c r="H92" s="61">
        <v>42857954</v>
      </c>
      <c r="I92" s="28" t="s">
        <v>103</v>
      </c>
      <c r="J92" s="8"/>
      <c r="K92" s="8"/>
      <c r="L92" s="8"/>
      <c r="M92" s="8"/>
      <c r="N92" s="8"/>
      <c r="O92" s="8"/>
      <c r="P92" s="8"/>
      <c r="Q92" s="8"/>
      <c r="R92" s="8"/>
      <c r="S92" s="8"/>
      <c r="T92" s="8"/>
      <c r="U92" s="8"/>
      <c r="V92" s="8"/>
      <c r="W92" s="8"/>
      <c r="X92" s="8"/>
      <c r="Y92" s="8"/>
      <c r="Z92" s="8"/>
      <c r="AA92" s="8"/>
      <c r="AB92" s="8"/>
      <c r="AC92" s="8"/>
      <c r="AD92" s="8"/>
      <c r="AE92" s="8"/>
      <c r="AF92" s="8"/>
      <c r="AG92" s="8"/>
      <c r="AH92" s="8"/>
      <c r="AI92" s="8"/>
      <c r="AJ92" s="8"/>
      <c r="AK92" s="8"/>
      <c r="AL92" s="8"/>
      <c r="AM92" s="8"/>
      <c r="AN92" s="8"/>
      <c r="AO92" s="8"/>
      <c r="AP92" s="8"/>
      <c r="AQ92" s="8"/>
      <c r="AR92" s="8"/>
      <c r="AS92" s="8"/>
      <c r="AT92" s="8"/>
      <c r="AU92" s="8"/>
      <c r="AV92" s="8"/>
      <c r="AW92" s="8"/>
    </row>
    <row r="93" spans="4:49" s="7" customFormat="1" ht="20.100000000000001" customHeight="1" x14ac:dyDescent="0.2">
      <c r="D93" s="12" t="s">
        <v>104</v>
      </c>
      <c r="E93" s="61">
        <v>-107728937</v>
      </c>
      <c r="F93" s="61">
        <v>44287534</v>
      </c>
      <c r="G93" s="61">
        <v>-126525878</v>
      </c>
      <c r="H93" s="61">
        <v>-29200840</v>
      </c>
      <c r="I93" s="28" t="s">
        <v>105</v>
      </c>
      <c r="J93" s="8"/>
      <c r="K93" s="8"/>
      <c r="L93" s="8"/>
      <c r="M93" s="8"/>
      <c r="N93" s="8"/>
      <c r="O93" s="8"/>
      <c r="P93" s="8"/>
      <c r="Q93" s="8"/>
      <c r="R93" s="8"/>
      <c r="S93" s="8"/>
      <c r="T93" s="8"/>
      <c r="U93" s="8"/>
      <c r="V93" s="8"/>
      <c r="W93" s="8"/>
      <c r="X93" s="8"/>
      <c r="Y93" s="8"/>
      <c r="Z93" s="8"/>
      <c r="AA93" s="8"/>
      <c r="AB93" s="8"/>
      <c r="AC93" s="8"/>
      <c r="AD93" s="8"/>
      <c r="AE93" s="8"/>
      <c r="AF93" s="8"/>
      <c r="AG93" s="8"/>
      <c r="AH93" s="8"/>
      <c r="AI93" s="8"/>
      <c r="AJ93" s="8"/>
      <c r="AK93" s="8"/>
      <c r="AL93" s="8"/>
      <c r="AM93" s="8"/>
      <c r="AN93" s="8"/>
      <c r="AO93" s="8"/>
      <c r="AP93" s="8"/>
      <c r="AQ93" s="8"/>
      <c r="AR93" s="8"/>
      <c r="AS93" s="8"/>
      <c r="AT93" s="8"/>
      <c r="AU93" s="8"/>
      <c r="AV93" s="8"/>
      <c r="AW93" s="8"/>
    </row>
    <row r="94" spans="4:49" s="7" customFormat="1" ht="20.100000000000001" customHeight="1" x14ac:dyDescent="0.2">
      <c r="D94" s="12" t="s">
        <v>106</v>
      </c>
      <c r="E94" s="61">
        <v>-2106902</v>
      </c>
      <c r="F94" s="61">
        <v>-44648373</v>
      </c>
      <c r="G94" s="61">
        <v>54139534</v>
      </c>
      <c r="H94" s="61">
        <v>39701639</v>
      </c>
      <c r="I94" s="28" t="s">
        <v>107</v>
      </c>
      <c r="J94" s="8"/>
      <c r="K94" s="8"/>
      <c r="L94" s="8"/>
      <c r="M94" s="8"/>
      <c r="N94" s="8"/>
      <c r="O94" s="8"/>
      <c r="P94" s="8"/>
      <c r="Q94" s="8"/>
      <c r="R94" s="8"/>
      <c r="S94" s="8"/>
      <c r="T94" s="8"/>
      <c r="U94" s="8"/>
      <c r="V94" s="8"/>
      <c r="W94" s="8"/>
      <c r="X94" s="8"/>
      <c r="Y94" s="8"/>
      <c r="Z94" s="8"/>
      <c r="AA94" s="8"/>
      <c r="AB94" s="8"/>
      <c r="AC94" s="8"/>
      <c r="AD94" s="8"/>
      <c r="AE94" s="8"/>
      <c r="AF94" s="8"/>
      <c r="AG94" s="8"/>
      <c r="AH94" s="8"/>
      <c r="AI94" s="8"/>
      <c r="AJ94" s="8"/>
      <c r="AK94" s="8"/>
      <c r="AL94" s="8"/>
      <c r="AM94" s="8"/>
      <c r="AN94" s="8"/>
      <c r="AO94" s="8"/>
      <c r="AP94" s="8"/>
      <c r="AQ94" s="8"/>
      <c r="AR94" s="8"/>
      <c r="AS94" s="8"/>
      <c r="AT94" s="8"/>
      <c r="AU94" s="8"/>
      <c r="AV94" s="8"/>
      <c r="AW94" s="8"/>
    </row>
    <row r="95" spans="4:49" s="7" customFormat="1" ht="20.100000000000001" customHeight="1" x14ac:dyDescent="0.2">
      <c r="D95" s="12" t="s">
        <v>108</v>
      </c>
      <c r="E95" s="61">
        <v>665096</v>
      </c>
      <c r="F95" s="61">
        <v>624247</v>
      </c>
      <c r="G95" s="61">
        <v>540383</v>
      </c>
      <c r="H95" s="61">
        <v>356394</v>
      </c>
      <c r="I95" s="28" t="s">
        <v>109</v>
      </c>
      <c r="J95" s="8"/>
      <c r="K95" s="8"/>
      <c r="L95" s="8"/>
      <c r="M95" s="8"/>
      <c r="N95" s="8"/>
      <c r="O95" s="8"/>
      <c r="P95" s="8"/>
      <c r="Q95" s="8"/>
      <c r="R95" s="8"/>
      <c r="S95" s="8"/>
      <c r="T95" s="8"/>
      <c r="U95" s="8"/>
      <c r="V95" s="8"/>
      <c r="W95" s="8"/>
      <c r="X95" s="8"/>
      <c r="Y95" s="8"/>
      <c r="Z95" s="8"/>
      <c r="AA95" s="8"/>
      <c r="AB95" s="8"/>
      <c r="AC95" s="8"/>
      <c r="AD95" s="8"/>
      <c r="AE95" s="8"/>
      <c r="AF95" s="8"/>
      <c r="AG95" s="8"/>
      <c r="AH95" s="8"/>
      <c r="AI95" s="8"/>
      <c r="AJ95" s="8"/>
      <c r="AK95" s="8"/>
      <c r="AL95" s="8"/>
      <c r="AM95" s="8"/>
      <c r="AN95" s="8"/>
      <c r="AO95" s="8"/>
      <c r="AP95" s="8"/>
      <c r="AQ95" s="8"/>
      <c r="AR95" s="8"/>
      <c r="AS95" s="8"/>
      <c r="AT95" s="8"/>
      <c r="AU95" s="8"/>
      <c r="AV95" s="8"/>
      <c r="AW95" s="8"/>
    </row>
    <row r="96" spans="4:49" s="7" customFormat="1" ht="20.100000000000001" customHeight="1" x14ac:dyDescent="0.2">
      <c r="D96" s="16" t="s">
        <v>110</v>
      </c>
      <c r="E96" s="62">
        <v>348486867</v>
      </c>
      <c r="F96" s="62">
        <v>234617046</v>
      </c>
      <c r="G96" s="62">
        <v>74667651</v>
      </c>
      <c r="H96" s="62">
        <v>94850529</v>
      </c>
      <c r="I96" s="30" t="s">
        <v>111</v>
      </c>
      <c r="J96" s="8"/>
      <c r="K96" s="8"/>
      <c r="L96" s="8"/>
      <c r="M96" s="8"/>
      <c r="N96" s="8"/>
      <c r="O96" s="8"/>
      <c r="P96" s="8"/>
      <c r="Q96" s="8"/>
      <c r="R96" s="8"/>
      <c r="S96" s="8"/>
      <c r="T96" s="8"/>
      <c r="U96" s="8"/>
      <c r="V96" s="8"/>
      <c r="W96" s="8"/>
      <c r="X96" s="8"/>
      <c r="Y96" s="8"/>
      <c r="Z96" s="8"/>
      <c r="AA96" s="8"/>
      <c r="AB96" s="8"/>
      <c r="AC96" s="8"/>
      <c r="AD96" s="8"/>
      <c r="AE96" s="8"/>
      <c r="AF96" s="8"/>
      <c r="AG96" s="8"/>
      <c r="AH96" s="8"/>
      <c r="AI96" s="8"/>
      <c r="AJ96" s="8"/>
      <c r="AK96" s="8"/>
      <c r="AL96" s="8"/>
      <c r="AM96" s="8"/>
      <c r="AN96" s="8"/>
      <c r="AO96" s="8"/>
      <c r="AP96" s="8"/>
      <c r="AQ96" s="8"/>
      <c r="AR96" s="8"/>
      <c r="AS96" s="8"/>
      <c r="AT96" s="8"/>
      <c r="AU96" s="8"/>
      <c r="AV96" s="8"/>
      <c r="AW96" s="8"/>
    </row>
    <row r="97" spans="1:49" s="7" customFormat="1" ht="20.100000000000001" customHeight="1" x14ac:dyDescent="0.2">
      <c r="D97" s="19"/>
      <c r="E97" s="23"/>
      <c r="F97" s="23"/>
      <c r="G97" s="23"/>
      <c r="H97" s="23"/>
      <c r="I97" s="34"/>
      <c r="J97" s="8"/>
      <c r="K97" s="8"/>
      <c r="L97" s="8"/>
      <c r="M97" s="8"/>
      <c r="N97" s="8"/>
      <c r="O97" s="8"/>
      <c r="P97" s="8"/>
      <c r="Q97" s="8"/>
      <c r="R97" s="8"/>
      <c r="S97" s="8"/>
      <c r="T97" s="8"/>
      <c r="U97" s="8"/>
      <c r="V97" s="8"/>
      <c r="W97" s="8"/>
      <c r="X97" s="8"/>
      <c r="Y97" s="8"/>
      <c r="Z97" s="8"/>
      <c r="AA97" s="8"/>
      <c r="AB97" s="8"/>
      <c r="AC97" s="8"/>
      <c r="AD97" s="8"/>
      <c r="AE97" s="8"/>
      <c r="AF97" s="8"/>
      <c r="AG97" s="8"/>
      <c r="AH97" s="8"/>
      <c r="AI97" s="8"/>
      <c r="AJ97" s="8"/>
      <c r="AK97" s="8"/>
      <c r="AL97" s="8"/>
      <c r="AM97" s="8"/>
      <c r="AN97" s="8"/>
      <c r="AO97" s="8"/>
      <c r="AP97" s="8"/>
      <c r="AQ97" s="8"/>
      <c r="AR97" s="8"/>
      <c r="AS97" s="8"/>
      <c r="AT97" s="8"/>
      <c r="AU97" s="8"/>
      <c r="AV97" s="8"/>
      <c r="AW97" s="8"/>
    </row>
    <row r="98" spans="1:49" s="7" customFormat="1" ht="20.100000000000001" customHeight="1" x14ac:dyDescent="0.2">
      <c r="D98" s="19"/>
      <c r="E98" s="23"/>
      <c r="F98" s="23"/>
      <c r="G98" s="23"/>
      <c r="H98" s="23"/>
      <c r="I98" s="34"/>
      <c r="J98" s="8"/>
      <c r="K98" s="8"/>
      <c r="L98" s="8"/>
      <c r="M98" s="8"/>
      <c r="N98" s="8"/>
      <c r="O98" s="8"/>
      <c r="P98" s="8"/>
      <c r="Q98" s="8"/>
      <c r="R98" s="8"/>
      <c r="S98" s="8"/>
      <c r="T98" s="8"/>
      <c r="U98" s="8"/>
      <c r="V98" s="8"/>
      <c r="W98" s="8"/>
      <c r="X98" s="8"/>
      <c r="Y98" s="8"/>
      <c r="Z98" s="8"/>
      <c r="AA98" s="8"/>
      <c r="AB98" s="8"/>
      <c r="AC98" s="8"/>
      <c r="AD98" s="8"/>
      <c r="AE98" s="8"/>
      <c r="AF98" s="8"/>
      <c r="AG98" s="8"/>
      <c r="AH98" s="8"/>
      <c r="AI98" s="8"/>
      <c r="AJ98" s="8"/>
      <c r="AK98" s="8"/>
      <c r="AL98" s="8"/>
      <c r="AM98" s="8"/>
      <c r="AN98" s="8"/>
      <c r="AO98" s="8"/>
      <c r="AP98" s="8"/>
      <c r="AQ98" s="8"/>
      <c r="AR98" s="8"/>
      <c r="AS98" s="8"/>
      <c r="AT98" s="8"/>
      <c r="AU98" s="8"/>
      <c r="AV98" s="8"/>
      <c r="AW98" s="8"/>
    </row>
    <row r="99" spans="1:49" s="7" customFormat="1" ht="24.95" customHeight="1" x14ac:dyDescent="0.2">
      <c r="D99" s="51" t="s">
        <v>112</v>
      </c>
      <c r="E99" s="52"/>
      <c r="F99" s="52"/>
      <c r="G99" s="52"/>
      <c r="H99" s="52"/>
      <c r="I99" s="50" t="s">
        <v>113</v>
      </c>
      <c r="J99" s="8"/>
      <c r="K99" s="8"/>
      <c r="L99" s="8"/>
      <c r="M99" s="8"/>
      <c r="N99" s="8"/>
      <c r="O99" s="8"/>
      <c r="P99" s="8"/>
      <c r="Q99" s="8"/>
      <c r="R99" s="8"/>
      <c r="S99" s="8"/>
      <c r="T99" s="8"/>
      <c r="U99" s="8"/>
      <c r="V99" s="8"/>
      <c r="W99" s="8"/>
      <c r="X99" s="8"/>
      <c r="Y99" s="8"/>
      <c r="Z99" s="8"/>
      <c r="AA99" s="8"/>
      <c r="AB99" s="8"/>
      <c r="AC99" s="8"/>
      <c r="AD99" s="8"/>
      <c r="AE99" s="8"/>
      <c r="AF99" s="8"/>
      <c r="AG99" s="8"/>
      <c r="AH99" s="8"/>
      <c r="AI99" s="8"/>
      <c r="AJ99" s="8"/>
      <c r="AK99" s="8"/>
      <c r="AL99" s="8"/>
      <c r="AM99" s="8"/>
      <c r="AN99" s="8"/>
      <c r="AO99" s="8"/>
      <c r="AP99" s="8"/>
      <c r="AQ99" s="8"/>
      <c r="AR99" s="8"/>
      <c r="AS99" s="8"/>
      <c r="AT99" s="8"/>
      <c r="AU99" s="8"/>
      <c r="AV99" s="8"/>
      <c r="AW99" s="8"/>
    </row>
    <row r="100" spans="1:49" s="7" customFormat="1" ht="20.100000000000001" customHeight="1" x14ac:dyDescent="0.2">
      <c r="D100" s="9" t="s">
        <v>114</v>
      </c>
      <c r="E100" s="10">
        <f>+E8*100/E10</f>
        <v>0.26325599999999999</v>
      </c>
      <c r="F100" s="10">
        <f>+F8*100/F10</f>
        <v>0.31659700000000002</v>
      </c>
      <c r="G100" s="10">
        <f>+G8*100/G10</f>
        <v>2.9947999999999999E-2</v>
      </c>
      <c r="H100" s="10">
        <f>+H8*100/H10</f>
        <v>1.373705</v>
      </c>
      <c r="I100" s="11" t="s">
        <v>115</v>
      </c>
      <c r="J100" s="8"/>
      <c r="K100" s="8"/>
      <c r="L100" s="8"/>
      <c r="M100" s="8"/>
      <c r="N100" s="8"/>
      <c r="O100" s="8"/>
      <c r="P100" s="8"/>
      <c r="Q100" s="8"/>
      <c r="R100" s="8"/>
      <c r="S100" s="8"/>
      <c r="T100" s="8"/>
      <c r="U100" s="8"/>
      <c r="V100" s="8"/>
      <c r="W100" s="8"/>
      <c r="X100" s="8"/>
      <c r="Y100" s="8"/>
      <c r="Z100" s="8"/>
      <c r="AA100" s="8"/>
      <c r="AB100" s="8"/>
      <c r="AC100" s="8"/>
      <c r="AD100" s="8"/>
      <c r="AE100" s="8"/>
      <c r="AF100" s="8"/>
      <c r="AG100" s="8"/>
      <c r="AH100" s="8"/>
      <c r="AI100" s="8"/>
      <c r="AJ100" s="8"/>
      <c r="AK100" s="8"/>
      <c r="AL100" s="8"/>
      <c r="AM100" s="8"/>
      <c r="AN100" s="8"/>
      <c r="AO100" s="8"/>
      <c r="AP100" s="8"/>
      <c r="AQ100" s="8"/>
      <c r="AR100" s="8"/>
      <c r="AS100" s="8"/>
      <c r="AT100" s="8"/>
      <c r="AU100" s="8"/>
      <c r="AV100" s="8"/>
      <c r="AW100" s="8"/>
    </row>
    <row r="101" spans="1:49" s="7" customFormat="1" ht="20.100000000000001" customHeight="1" x14ac:dyDescent="0.2">
      <c r="D101" s="12" t="s">
        <v>116</v>
      </c>
      <c r="E101" s="13">
        <f>+E87/E10</f>
        <v>0.10009226</v>
      </c>
      <c r="F101" s="13">
        <f>+F87/F10</f>
        <v>9.2009919999999995E-2</v>
      </c>
      <c r="G101" s="13">
        <f>+G87/G10</f>
        <v>7.0016200000000001E-2</v>
      </c>
      <c r="H101" s="13">
        <f>+H87/H10</f>
        <v>4.7345600000000002E-2</v>
      </c>
      <c r="I101" s="14" t="s">
        <v>117</v>
      </c>
      <c r="J101" s="8"/>
      <c r="K101" s="8"/>
      <c r="L101" s="8"/>
      <c r="M101" s="8"/>
      <c r="N101" s="8"/>
      <c r="O101" s="8"/>
      <c r="P101" s="8"/>
      <c r="Q101" s="8"/>
      <c r="R101" s="8"/>
      <c r="S101" s="8"/>
      <c r="T101" s="8"/>
      <c r="U101" s="8"/>
      <c r="V101" s="8"/>
      <c r="W101" s="8"/>
      <c r="X101" s="8"/>
      <c r="Y101" s="8"/>
      <c r="Z101" s="8"/>
      <c r="AA101" s="8"/>
      <c r="AB101" s="8"/>
      <c r="AC101" s="8"/>
      <c r="AD101" s="8"/>
      <c r="AE101" s="8"/>
      <c r="AF101" s="8"/>
      <c r="AG101" s="8"/>
      <c r="AH101" s="8"/>
      <c r="AI101" s="8"/>
      <c r="AJ101" s="8"/>
      <c r="AK101" s="8"/>
      <c r="AL101" s="8"/>
      <c r="AM101" s="8"/>
      <c r="AN101" s="8"/>
      <c r="AO101" s="8"/>
      <c r="AP101" s="8"/>
      <c r="AQ101" s="8"/>
      <c r="AR101" s="8"/>
      <c r="AS101" s="8"/>
      <c r="AT101" s="8"/>
      <c r="AU101" s="8"/>
      <c r="AV101" s="8"/>
      <c r="AW101" s="8"/>
    </row>
    <row r="102" spans="1:49" s="7" customFormat="1" ht="20.100000000000001" customHeight="1" x14ac:dyDescent="0.2">
      <c r="D102" s="12" t="s">
        <v>118</v>
      </c>
      <c r="E102" s="13">
        <f>+E53/E10</f>
        <v>0.05</v>
      </c>
      <c r="F102" s="13">
        <f>+F53/F10</f>
        <v>0.04</v>
      </c>
      <c r="G102" s="13">
        <f>+G53/G10</f>
        <v>0</v>
      </c>
      <c r="H102" s="13">
        <f>+H53/H10</f>
        <v>0</v>
      </c>
      <c r="I102" s="14" t="s">
        <v>119</v>
      </c>
      <c r="J102" s="8"/>
      <c r="K102" s="8"/>
      <c r="L102" s="8"/>
      <c r="M102" s="8"/>
      <c r="N102" s="8"/>
      <c r="O102" s="8"/>
      <c r="P102" s="8"/>
      <c r="Q102" s="8"/>
      <c r="R102" s="8"/>
      <c r="S102" s="8"/>
      <c r="T102" s="8"/>
      <c r="U102" s="8"/>
      <c r="V102" s="8"/>
      <c r="W102" s="8"/>
      <c r="X102" s="8"/>
      <c r="Y102" s="8"/>
      <c r="Z102" s="8"/>
      <c r="AA102" s="8"/>
      <c r="AB102" s="8"/>
      <c r="AC102" s="8"/>
      <c r="AD102" s="8"/>
      <c r="AE102" s="8"/>
      <c r="AF102" s="8"/>
      <c r="AG102" s="8"/>
      <c r="AH102" s="8"/>
      <c r="AI102" s="8"/>
      <c r="AJ102" s="8"/>
      <c r="AK102" s="8"/>
      <c r="AL102" s="8"/>
      <c r="AM102" s="8"/>
      <c r="AN102" s="8"/>
      <c r="AO102" s="8"/>
      <c r="AP102" s="8"/>
      <c r="AQ102" s="8"/>
      <c r="AR102" s="8"/>
      <c r="AS102" s="8"/>
      <c r="AT102" s="8"/>
      <c r="AU102" s="8"/>
      <c r="AV102" s="8"/>
      <c r="AW102" s="8"/>
    </row>
    <row r="103" spans="1:49" s="7" customFormat="1" ht="20.100000000000001" customHeight="1" x14ac:dyDescent="0.2">
      <c r="D103" s="12" t="s">
        <v>120</v>
      </c>
      <c r="E103" s="13">
        <f>+E58/E10</f>
        <v>1.2758702799999999</v>
      </c>
      <c r="F103" s="13">
        <f>+F58/F10</f>
        <v>1.21517802</v>
      </c>
      <c r="G103" s="13">
        <f>+G58/G10</f>
        <v>1.1231306000000001</v>
      </c>
      <c r="H103" s="13">
        <f>+H58/H10</f>
        <v>1.0531135899999999</v>
      </c>
      <c r="I103" s="14" t="s">
        <v>121</v>
      </c>
      <c r="J103" s="8"/>
      <c r="K103" s="8"/>
      <c r="L103" s="8"/>
      <c r="M103" s="8"/>
      <c r="N103" s="8"/>
      <c r="O103" s="8"/>
      <c r="P103" s="8"/>
      <c r="Q103" s="8"/>
      <c r="R103" s="8"/>
      <c r="S103" s="8"/>
      <c r="T103" s="8"/>
      <c r="U103" s="8"/>
      <c r="V103" s="8"/>
      <c r="W103" s="8"/>
      <c r="X103" s="8"/>
      <c r="Y103" s="8"/>
      <c r="Z103" s="8"/>
      <c r="AA103" s="8"/>
      <c r="AB103" s="8"/>
      <c r="AC103" s="8"/>
      <c r="AD103" s="8"/>
      <c r="AE103" s="8"/>
      <c r="AF103" s="8"/>
      <c r="AG103" s="8"/>
      <c r="AH103" s="8"/>
      <c r="AI103" s="8"/>
      <c r="AJ103" s="8"/>
      <c r="AK103" s="8"/>
      <c r="AL103" s="8"/>
      <c r="AM103" s="8"/>
      <c r="AN103" s="8"/>
      <c r="AO103" s="8"/>
      <c r="AP103" s="8"/>
      <c r="AQ103" s="8"/>
      <c r="AR103" s="8"/>
      <c r="AS103" s="8"/>
      <c r="AT103" s="8"/>
      <c r="AU103" s="8"/>
      <c r="AV103" s="8"/>
      <c r="AW103" s="8"/>
    </row>
    <row r="104" spans="1:49" s="7" customFormat="1" ht="20.100000000000001" customHeight="1" x14ac:dyDescent="0.2">
      <c r="D104" s="12" t="s">
        <v>122</v>
      </c>
      <c r="E104" s="13">
        <f>+E11/E87</f>
        <v>10.090690329102371</v>
      </c>
      <c r="F104" s="13">
        <f>+F11/F87</f>
        <v>11.629180853542749</v>
      </c>
      <c r="G104" s="13">
        <f>+G11/G87</f>
        <v>12.711343946115328</v>
      </c>
      <c r="H104" s="13">
        <f>+H11/H87</f>
        <v>17.953093846101854</v>
      </c>
      <c r="I104" s="14" t="s">
        <v>123</v>
      </c>
      <c r="J104" s="8"/>
      <c r="K104" s="8"/>
      <c r="L104" s="8"/>
      <c r="M104" s="8"/>
      <c r="N104" s="8"/>
      <c r="O104" s="8"/>
      <c r="P104" s="8"/>
      <c r="Q104" s="8"/>
      <c r="R104" s="8"/>
      <c r="S104" s="8"/>
      <c r="T104" s="8"/>
      <c r="U104" s="8"/>
      <c r="V104" s="8"/>
      <c r="W104" s="8"/>
      <c r="X104" s="8"/>
      <c r="Y104" s="8"/>
      <c r="Z104" s="8"/>
      <c r="AA104" s="8"/>
      <c r="AB104" s="8"/>
      <c r="AC104" s="8"/>
      <c r="AD104" s="8"/>
      <c r="AE104" s="8"/>
      <c r="AF104" s="8"/>
      <c r="AG104" s="8"/>
      <c r="AH104" s="8"/>
      <c r="AI104" s="8"/>
      <c r="AJ104" s="8"/>
      <c r="AK104" s="8"/>
      <c r="AL104" s="8"/>
      <c r="AM104" s="8"/>
      <c r="AN104" s="8"/>
      <c r="AO104" s="8"/>
      <c r="AP104" s="8"/>
      <c r="AQ104" s="8"/>
      <c r="AR104" s="8"/>
      <c r="AS104" s="8"/>
      <c r="AT104" s="8"/>
      <c r="AU104" s="8"/>
      <c r="AV104" s="8"/>
      <c r="AW104" s="8"/>
    </row>
    <row r="105" spans="1:49" s="7" customFormat="1" ht="20.100000000000001" customHeight="1" x14ac:dyDescent="0.2">
      <c r="D105" s="12" t="s">
        <v>124</v>
      </c>
      <c r="E105" s="13">
        <f>+E53*100/E11</f>
        <v>4.9504950495049505</v>
      </c>
      <c r="F105" s="13">
        <f>+F53*100/F11</f>
        <v>3.7383177570093458</v>
      </c>
      <c r="G105" s="13">
        <f>+G53*100/G11</f>
        <v>0</v>
      </c>
      <c r="H105" s="13">
        <f>+H53*100/H11</f>
        <v>0</v>
      </c>
      <c r="I105" s="14" t="s">
        <v>125</v>
      </c>
      <c r="J105" s="8"/>
      <c r="K105" s="8"/>
      <c r="L105" s="8"/>
      <c r="M105" s="8"/>
      <c r="N105" s="8"/>
      <c r="O105" s="8"/>
      <c r="P105" s="8"/>
      <c r="Q105" s="8"/>
      <c r="R105" s="8"/>
      <c r="S105" s="8"/>
      <c r="T105" s="8"/>
      <c r="U105" s="8"/>
      <c r="V105" s="8"/>
      <c r="W105" s="8"/>
      <c r="X105" s="8"/>
      <c r="Y105" s="8"/>
      <c r="Z105" s="8"/>
      <c r="AA105" s="8"/>
      <c r="AB105" s="8"/>
      <c r="AC105" s="8"/>
      <c r="AD105" s="8"/>
      <c r="AE105" s="8"/>
      <c r="AF105" s="8"/>
      <c r="AG105" s="8"/>
      <c r="AH105" s="8"/>
      <c r="AI105" s="8"/>
      <c r="AJ105" s="8"/>
      <c r="AK105" s="8"/>
      <c r="AL105" s="8"/>
      <c r="AM105" s="8"/>
      <c r="AN105" s="8"/>
      <c r="AO105" s="8"/>
      <c r="AP105" s="8"/>
      <c r="AQ105" s="8"/>
      <c r="AR105" s="8"/>
      <c r="AS105" s="8"/>
      <c r="AT105" s="8"/>
      <c r="AU105" s="8"/>
      <c r="AV105" s="8"/>
      <c r="AW105" s="8"/>
    </row>
    <row r="106" spans="1:49" s="7" customFormat="1" ht="20.100000000000001" customHeight="1" x14ac:dyDescent="0.2">
      <c r="D106" s="12" t="s">
        <v>126</v>
      </c>
      <c r="E106" s="13">
        <f>+E53*100/E87</f>
        <v>49.953912520308762</v>
      </c>
      <c r="F106" s="13">
        <f>+F53*100/F87</f>
        <v>43.473573284271957</v>
      </c>
      <c r="G106" s="13">
        <f>+G53*100/G87</f>
        <v>0</v>
      </c>
      <c r="H106" s="13">
        <f>+H53*100/H87</f>
        <v>0</v>
      </c>
      <c r="I106" s="14" t="s">
        <v>127</v>
      </c>
      <c r="J106" s="8"/>
      <c r="K106" s="8"/>
      <c r="L106" s="8"/>
      <c r="M106" s="8"/>
      <c r="N106" s="8"/>
      <c r="O106" s="8"/>
      <c r="P106" s="8"/>
      <c r="Q106" s="8"/>
      <c r="R106" s="8"/>
      <c r="S106" s="8"/>
      <c r="T106" s="8"/>
      <c r="U106" s="8"/>
      <c r="V106" s="8"/>
      <c r="W106" s="8"/>
      <c r="X106" s="8"/>
      <c r="Y106" s="8"/>
      <c r="Z106" s="8"/>
      <c r="AA106" s="8"/>
      <c r="AB106" s="8"/>
      <c r="AC106" s="8"/>
      <c r="AD106" s="8"/>
      <c r="AE106" s="8"/>
      <c r="AF106" s="8"/>
      <c r="AG106" s="8"/>
      <c r="AH106" s="8"/>
      <c r="AI106" s="8"/>
      <c r="AJ106" s="8"/>
      <c r="AK106" s="8"/>
      <c r="AL106" s="8"/>
      <c r="AM106" s="8"/>
      <c r="AN106" s="8"/>
      <c r="AO106" s="8"/>
      <c r="AP106" s="8"/>
      <c r="AQ106" s="8"/>
      <c r="AR106" s="8"/>
      <c r="AS106" s="8"/>
      <c r="AT106" s="8"/>
      <c r="AU106" s="8"/>
      <c r="AV106" s="8"/>
      <c r="AW106" s="8"/>
    </row>
    <row r="107" spans="1:49" s="7" customFormat="1" ht="20.100000000000001" customHeight="1" x14ac:dyDescent="0.2">
      <c r="D107" s="16" t="s">
        <v>128</v>
      </c>
      <c r="E107" s="35">
        <f>+E11/E58</f>
        <v>0.79161652703439411</v>
      </c>
      <c r="F107" s="35">
        <f>+F11/F58</f>
        <v>0.88052942234751741</v>
      </c>
      <c r="G107" s="35">
        <f>+G11/G58</f>
        <v>0.7924278797140778</v>
      </c>
      <c r="H107" s="35">
        <f>+H11/H58</f>
        <v>0.80713040651198886</v>
      </c>
      <c r="I107" s="30" t="s">
        <v>129</v>
      </c>
      <c r="J107" s="8"/>
      <c r="K107" s="8"/>
      <c r="L107" s="8"/>
      <c r="M107" s="8"/>
      <c r="N107" s="8"/>
      <c r="O107" s="8"/>
      <c r="P107" s="8"/>
      <c r="Q107" s="8"/>
      <c r="R107" s="8"/>
      <c r="S107" s="8"/>
      <c r="T107" s="8"/>
      <c r="U107" s="8"/>
      <c r="V107" s="8"/>
      <c r="W107" s="8"/>
      <c r="X107" s="8"/>
      <c r="Y107" s="8"/>
      <c r="Z107" s="8"/>
      <c r="AA107" s="8"/>
      <c r="AB107" s="8"/>
      <c r="AC107" s="8"/>
      <c r="AD107" s="8"/>
      <c r="AE107" s="8"/>
      <c r="AF107" s="8"/>
      <c r="AG107" s="8"/>
      <c r="AH107" s="8"/>
      <c r="AI107" s="8"/>
      <c r="AJ107" s="8"/>
      <c r="AK107" s="8"/>
      <c r="AL107" s="8"/>
      <c r="AM107" s="8"/>
      <c r="AN107" s="8"/>
      <c r="AO107" s="8"/>
      <c r="AP107" s="8"/>
      <c r="AQ107" s="8"/>
      <c r="AR107" s="8"/>
      <c r="AS107" s="8"/>
      <c r="AT107" s="8"/>
      <c r="AU107" s="8"/>
      <c r="AV107" s="8"/>
      <c r="AW107" s="8"/>
    </row>
    <row r="108" spans="1:49" s="7" customFormat="1" ht="20.100000000000001" customHeight="1" x14ac:dyDescent="0.2">
      <c r="A108" s="8"/>
      <c r="B108" s="8"/>
      <c r="C108" s="8"/>
      <c r="D108" s="19"/>
      <c r="E108" s="36"/>
      <c r="F108" s="36"/>
      <c r="G108" s="36"/>
      <c r="H108" s="36"/>
      <c r="I108" s="34"/>
      <c r="J108" s="8"/>
      <c r="K108" s="8"/>
      <c r="L108" s="8"/>
      <c r="M108" s="8"/>
      <c r="N108" s="8"/>
      <c r="O108" s="8"/>
      <c r="P108" s="8"/>
      <c r="Q108" s="8"/>
      <c r="R108" s="8"/>
      <c r="S108" s="8"/>
      <c r="T108" s="8"/>
      <c r="U108" s="8"/>
      <c r="V108" s="8"/>
      <c r="W108" s="8"/>
      <c r="X108" s="8"/>
      <c r="Y108" s="8"/>
      <c r="Z108" s="8"/>
      <c r="AA108" s="8"/>
      <c r="AB108" s="8"/>
      <c r="AC108" s="8"/>
      <c r="AD108" s="8"/>
      <c r="AE108" s="8"/>
      <c r="AF108" s="8"/>
      <c r="AG108" s="8"/>
      <c r="AH108" s="8"/>
      <c r="AI108" s="8"/>
      <c r="AJ108" s="8"/>
      <c r="AK108" s="8"/>
      <c r="AL108" s="8"/>
      <c r="AM108" s="8"/>
      <c r="AN108" s="8"/>
      <c r="AO108" s="8"/>
      <c r="AP108" s="8"/>
      <c r="AQ108" s="8"/>
      <c r="AR108" s="8"/>
      <c r="AS108" s="8"/>
      <c r="AT108" s="8"/>
      <c r="AU108" s="8"/>
      <c r="AV108" s="8"/>
      <c r="AW108" s="8"/>
    </row>
    <row r="109" spans="1:49" s="7" customFormat="1" ht="20.100000000000001" customHeight="1" x14ac:dyDescent="0.25">
      <c r="A109" s="8"/>
      <c r="B109" s="37"/>
      <c r="C109" s="37"/>
      <c r="D109" s="38" t="s">
        <v>130</v>
      </c>
      <c r="E109" s="39">
        <f>+E85*100/E29</f>
        <v>0.82711207024600308</v>
      </c>
      <c r="F109" s="39">
        <f>+F85*100/F29</f>
        <v>1.0617833897109339</v>
      </c>
      <c r="G109" s="39">
        <f>+G85*100/G29</f>
        <v>1.0926417292576518</v>
      </c>
      <c r="H109" s="39">
        <f>+H85*100/H29</f>
        <v>0.98744947496029845</v>
      </c>
      <c r="I109" s="11" t="s">
        <v>188</v>
      </c>
      <c r="J109" s="40"/>
      <c r="K109" s="40"/>
      <c r="L109" s="40"/>
      <c r="M109" s="40"/>
      <c r="N109" s="40"/>
      <c r="O109" s="40"/>
      <c r="P109" s="8"/>
      <c r="Q109" s="8"/>
      <c r="R109" s="8"/>
      <c r="S109" s="8"/>
      <c r="T109" s="8"/>
      <c r="U109" s="8"/>
      <c r="V109" s="8"/>
      <c r="W109" s="8"/>
      <c r="X109" s="8"/>
      <c r="Y109" s="8"/>
      <c r="Z109" s="8"/>
      <c r="AA109" s="8"/>
      <c r="AB109" s="8"/>
      <c r="AC109" s="8"/>
      <c r="AD109" s="8"/>
      <c r="AE109" s="8"/>
      <c r="AF109" s="8"/>
      <c r="AG109" s="8"/>
      <c r="AH109" s="8"/>
      <c r="AI109" s="8"/>
      <c r="AJ109" s="8"/>
      <c r="AK109" s="8"/>
      <c r="AL109" s="8"/>
      <c r="AM109" s="8"/>
      <c r="AN109" s="8"/>
      <c r="AO109" s="8"/>
      <c r="AP109" s="8"/>
      <c r="AQ109" s="8"/>
      <c r="AR109" s="8"/>
      <c r="AS109" s="8"/>
      <c r="AT109" s="8"/>
      <c r="AU109" s="8"/>
      <c r="AV109" s="8"/>
      <c r="AW109" s="8"/>
    </row>
    <row r="110" spans="1:49" s="7" customFormat="1" ht="20.100000000000001" customHeight="1" x14ac:dyDescent="0.25">
      <c r="A110" s="37"/>
      <c r="B110" s="37"/>
      <c r="C110" s="37"/>
      <c r="D110" s="12" t="s">
        <v>131</v>
      </c>
      <c r="E110" s="41">
        <f>+E87*100/E58</f>
        <v>7.8450185390320399</v>
      </c>
      <c r="F110" s="41">
        <f>+F87*100/F58</f>
        <v>7.5717235240973171</v>
      </c>
      <c r="G110" s="41">
        <f>+G87*100/G58</f>
        <v>6.2340212260266084</v>
      </c>
      <c r="H110" s="41">
        <f>+H87*100/H58</f>
        <v>4.4957733381828264</v>
      </c>
      <c r="I110" s="14" t="s">
        <v>189</v>
      </c>
      <c r="J110" s="40"/>
      <c r="K110" s="40"/>
      <c r="L110" s="40"/>
      <c r="M110" s="40"/>
      <c r="N110" s="40"/>
      <c r="O110" s="40"/>
      <c r="P110" s="8"/>
      <c r="Q110" s="8"/>
      <c r="R110" s="8"/>
      <c r="S110" s="8"/>
      <c r="T110" s="8"/>
      <c r="U110" s="8"/>
      <c r="V110" s="8"/>
      <c r="W110" s="8"/>
      <c r="X110" s="8"/>
      <c r="Y110" s="8"/>
      <c r="Z110" s="8"/>
      <c r="AA110" s="8"/>
      <c r="AB110" s="8"/>
      <c r="AC110" s="8"/>
      <c r="AD110" s="8"/>
      <c r="AE110" s="8"/>
      <c r="AF110" s="8"/>
      <c r="AG110" s="8"/>
      <c r="AH110" s="8"/>
      <c r="AI110" s="8"/>
      <c r="AJ110" s="8"/>
      <c r="AK110" s="8"/>
      <c r="AL110" s="8"/>
      <c r="AM110" s="8"/>
      <c r="AN110" s="8"/>
      <c r="AO110" s="8"/>
      <c r="AP110" s="8"/>
      <c r="AQ110" s="8"/>
      <c r="AR110" s="8"/>
      <c r="AS110" s="8"/>
      <c r="AT110" s="8"/>
      <c r="AU110" s="8"/>
      <c r="AV110" s="8"/>
      <c r="AW110" s="8"/>
    </row>
    <row r="111" spans="1:49" s="7" customFormat="1" ht="20.100000000000001" customHeight="1" x14ac:dyDescent="0.25">
      <c r="A111" s="8"/>
      <c r="B111" s="37"/>
      <c r="C111" s="37"/>
      <c r="D111" s="12" t="s">
        <v>196</v>
      </c>
      <c r="E111" s="41">
        <f>+E68*100/E72</f>
        <v>72.063450441944596</v>
      </c>
      <c r="F111" s="41">
        <f>+F68*100/F72</f>
        <v>74.985696292895668</v>
      </c>
      <c r="G111" s="41">
        <f>+G68*100/G72</f>
        <v>86.835894933823724</v>
      </c>
      <c r="H111" s="41">
        <f>+H68*100/H72</f>
        <v>87.660504628203952</v>
      </c>
      <c r="I111" s="14" t="s">
        <v>190</v>
      </c>
      <c r="J111" s="40"/>
      <c r="K111" s="40"/>
      <c r="L111" s="40"/>
      <c r="M111" s="40"/>
      <c r="N111" s="40"/>
      <c r="O111" s="40"/>
      <c r="P111" s="8"/>
      <c r="Q111" s="8"/>
      <c r="R111" s="8"/>
      <c r="S111" s="8"/>
      <c r="T111" s="8"/>
      <c r="U111" s="8"/>
      <c r="V111" s="8"/>
      <c r="W111" s="8"/>
      <c r="X111" s="8"/>
      <c r="Y111" s="8"/>
      <c r="Z111" s="8"/>
      <c r="AA111" s="8"/>
      <c r="AB111" s="8"/>
      <c r="AC111" s="8"/>
      <c r="AD111" s="8"/>
      <c r="AE111" s="8"/>
      <c r="AF111" s="8"/>
      <c r="AG111" s="8"/>
      <c r="AH111" s="8"/>
      <c r="AI111" s="8"/>
      <c r="AJ111" s="8"/>
      <c r="AK111" s="8"/>
      <c r="AL111" s="8"/>
      <c r="AM111" s="8"/>
      <c r="AN111" s="8"/>
      <c r="AO111" s="8"/>
      <c r="AP111" s="8"/>
      <c r="AQ111" s="8"/>
      <c r="AR111" s="8"/>
      <c r="AS111" s="8"/>
      <c r="AT111" s="8"/>
      <c r="AU111" s="8"/>
      <c r="AV111" s="8"/>
      <c r="AW111" s="8"/>
    </row>
    <row r="112" spans="1:49" s="7" customFormat="1" ht="20.100000000000001" customHeight="1" x14ac:dyDescent="0.25">
      <c r="A112" s="37"/>
      <c r="B112" s="37"/>
      <c r="C112" s="37"/>
      <c r="D112" s="12" t="s">
        <v>132</v>
      </c>
      <c r="E112" s="41">
        <f>+E64*100/E23</f>
        <v>11.072984386989928</v>
      </c>
      <c r="F112" s="41">
        <f>+F64*100/F23</f>
        <v>13.383886486461288</v>
      </c>
      <c r="G112" s="41">
        <f>+G64*100/G23</f>
        <v>15.185982169033711</v>
      </c>
      <c r="H112" s="41">
        <f>+H64*100/H23</f>
        <v>13.226787713095074</v>
      </c>
      <c r="I112" s="14" t="s">
        <v>191</v>
      </c>
      <c r="J112" s="40"/>
      <c r="K112" s="40"/>
      <c r="L112" s="40"/>
      <c r="M112" s="40"/>
      <c r="N112" s="40"/>
      <c r="O112" s="40"/>
      <c r="P112" s="8"/>
      <c r="Q112" s="8"/>
      <c r="R112" s="8"/>
      <c r="S112" s="8"/>
      <c r="T112" s="8"/>
      <c r="U112" s="8"/>
      <c r="V112" s="8"/>
      <c r="W112" s="8"/>
      <c r="X112" s="8"/>
      <c r="Y112" s="8"/>
      <c r="Z112" s="8"/>
      <c r="AA112" s="8"/>
      <c r="AB112" s="8"/>
      <c r="AC112" s="8"/>
      <c r="AD112" s="8"/>
      <c r="AE112" s="8"/>
      <c r="AF112" s="8"/>
      <c r="AG112" s="8"/>
      <c r="AH112" s="8"/>
      <c r="AI112" s="8"/>
      <c r="AJ112" s="8"/>
      <c r="AK112" s="8"/>
      <c r="AL112" s="8"/>
      <c r="AM112" s="8"/>
      <c r="AN112" s="8"/>
      <c r="AO112" s="8"/>
      <c r="AP112" s="8"/>
      <c r="AQ112" s="8"/>
      <c r="AR112" s="8"/>
      <c r="AS112" s="8"/>
      <c r="AT112" s="8"/>
      <c r="AU112" s="8"/>
      <c r="AV112" s="8"/>
      <c r="AW112" s="8"/>
    </row>
    <row r="113" spans="1:49" s="7" customFormat="1" ht="20.100000000000001" customHeight="1" x14ac:dyDescent="0.25">
      <c r="A113" s="8"/>
      <c r="B113" s="37"/>
      <c r="C113" s="37"/>
      <c r="D113" s="12" t="s">
        <v>197</v>
      </c>
      <c r="E113" s="41">
        <f>+E85*100/E72</f>
        <v>36.091538681438443</v>
      </c>
      <c r="F113" s="41">
        <f>+F85*100/F72</f>
        <v>38.558058928381726</v>
      </c>
      <c r="G113" s="41">
        <f>+G85*100/G72</f>
        <v>37.453360626593103</v>
      </c>
      <c r="H113" s="41">
        <f>+H85*100/H72</f>
        <v>30.098773839363524</v>
      </c>
      <c r="I113" s="14" t="s">
        <v>194</v>
      </c>
      <c r="J113" s="40"/>
      <c r="K113" s="40"/>
      <c r="L113" s="40"/>
      <c r="M113" s="40"/>
      <c r="N113" s="40"/>
      <c r="O113" s="40"/>
      <c r="P113" s="8"/>
      <c r="Q113" s="8"/>
      <c r="R113" s="8"/>
      <c r="S113" s="8"/>
      <c r="T113" s="8"/>
      <c r="U113" s="8"/>
      <c r="V113" s="8"/>
      <c r="W113" s="8"/>
      <c r="X113" s="8"/>
      <c r="Y113" s="8"/>
      <c r="Z113" s="8"/>
      <c r="AA113" s="8"/>
      <c r="AB113" s="8"/>
      <c r="AC113" s="8"/>
      <c r="AD113" s="8"/>
      <c r="AE113" s="8"/>
      <c r="AF113" s="8"/>
      <c r="AG113" s="8"/>
      <c r="AH113" s="8"/>
      <c r="AI113" s="8"/>
      <c r="AJ113" s="8"/>
      <c r="AK113" s="8"/>
      <c r="AL113" s="8"/>
      <c r="AM113" s="8"/>
      <c r="AN113" s="8"/>
      <c r="AO113" s="8"/>
      <c r="AP113" s="8"/>
      <c r="AQ113" s="8"/>
      <c r="AR113" s="8"/>
      <c r="AS113" s="8"/>
      <c r="AT113" s="8"/>
      <c r="AU113" s="8"/>
      <c r="AV113" s="8"/>
      <c r="AW113" s="8"/>
    </row>
    <row r="114" spans="1:49" s="7" customFormat="1" ht="20.100000000000001" customHeight="1" x14ac:dyDescent="0.2">
      <c r="A114" s="8"/>
      <c r="B114" s="8"/>
      <c r="C114" s="8"/>
      <c r="D114" s="12" t="s">
        <v>198</v>
      </c>
      <c r="E114" s="42">
        <f>E72*100/E29</f>
        <v>2.2917063125141279</v>
      </c>
      <c r="F114" s="42">
        <f>F72*100/F29</f>
        <v>2.753726248728197</v>
      </c>
      <c r="G114" s="42">
        <f>G72*100/G29</f>
        <v>2.9173396218064354</v>
      </c>
      <c r="H114" s="42">
        <f>H72*100/H29</f>
        <v>3.2806966829622164</v>
      </c>
      <c r="I114" s="14" t="s">
        <v>195</v>
      </c>
      <c r="J114" s="40"/>
      <c r="K114" s="40"/>
      <c r="L114" s="40"/>
      <c r="M114" s="40"/>
      <c r="N114" s="40"/>
      <c r="O114" s="40"/>
      <c r="P114" s="8"/>
      <c r="Q114" s="8"/>
      <c r="R114" s="8"/>
      <c r="S114" s="8"/>
      <c r="T114" s="8"/>
      <c r="U114" s="8"/>
      <c r="V114" s="8"/>
      <c r="W114" s="8"/>
      <c r="X114" s="8"/>
      <c r="Y114" s="8"/>
      <c r="Z114" s="8"/>
      <c r="AA114" s="8"/>
      <c r="AB114" s="8"/>
      <c r="AC114" s="8"/>
      <c r="AD114" s="8"/>
      <c r="AE114" s="8"/>
      <c r="AF114" s="8"/>
      <c r="AG114" s="8"/>
      <c r="AH114" s="8"/>
      <c r="AI114" s="8"/>
      <c r="AJ114" s="8"/>
      <c r="AK114" s="8"/>
      <c r="AL114" s="8"/>
      <c r="AM114" s="8"/>
      <c r="AN114" s="8"/>
      <c r="AO114" s="8"/>
      <c r="AP114" s="8"/>
      <c r="AQ114" s="8"/>
      <c r="AR114" s="8"/>
      <c r="AS114" s="8"/>
      <c r="AT114" s="8"/>
      <c r="AU114" s="8"/>
      <c r="AV114" s="8"/>
      <c r="AW114" s="8"/>
    </row>
    <row r="115" spans="1:49" s="7" customFormat="1" ht="20.100000000000001" customHeight="1" x14ac:dyDescent="0.2">
      <c r="A115" s="8"/>
      <c r="B115" s="8"/>
      <c r="C115" s="8"/>
      <c r="D115" s="43" t="s">
        <v>133</v>
      </c>
      <c r="E115" s="44">
        <f>+(E24+E25)*100/E23</f>
        <v>4.0313207851246622</v>
      </c>
      <c r="F115" s="44">
        <f>+(F24+F25)*100/F23</f>
        <v>5.6077678076306716</v>
      </c>
      <c r="G115" s="44">
        <f>+(G24+G25)*100/G23</f>
        <v>7.0831511278169552</v>
      </c>
      <c r="H115" s="44">
        <f>+(H24+H25)*100/H23</f>
        <v>23.443049804286392</v>
      </c>
      <c r="I115" s="18" t="s">
        <v>134</v>
      </c>
      <c r="J115" s="40"/>
      <c r="K115" s="40"/>
      <c r="L115" s="40"/>
      <c r="M115" s="40"/>
      <c r="N115" s="40"/>
      <c r="O115" s="40"/>
      <c r="P115" s="8"/>
      <c r="Q115" s="8"/>
      <c r="R115" s="8"/>
      <c r="S115" s="8"/>
      <c r="T115" s="8"/>
      <c r="U115" s="8"/>
      <c r="V115" s="8"/>
      <c r="W115" s="8"/>
      <c r="X115" s="8"/>
      <c r="Y115" s="8"/>
      <c r="Z115" s="8"/>
      <c r="AA115" s="8"/>
      <c r="AB115" s="8"/>
      <c r="AC115" s="8"/>
      <c r="AD115" s="8"/>
      <c r="AE115" s="8"/>
      <c r="AF115" s="8"/>
      <c r="AG115" s="8"/>
      <c r="AH115" s="8"/>
      <c r="AI115" s="8"/>
      <c r="AJ115" s="8"/>
      <c r="AK115" s="8"/>
      <c r="AL115" s="8"/>
      <c r="AM115" s="8"/>
      <c r="AN115" s="8"/>
      <c r="AO115" s="8"/>
      <c r="AP115" s="8"/>
      <c r="AQ115" s="8"/>
      <c r="AR115" s="8"/>
      <c r="AS115" s="8"/>
      <c r="AT115" s="8"/>
      <c r="AU115" s="8"/>
      <c r="AV115" s="8"/>
      <c r="AW115" s="8"/>
    </row>
    <row r="116" spans="1:49" s="7" customFormat="1" ht="20.100000000000001" customHeight="1" x14ac:dyDescent="0.2">
      <c r="D116" s="19"/>
      <c r="E116" s="45"/>
      <c r="F116" s="45"/>
      <c r="G116" s="45"/>
      <c r="H116" s="45"/>
      <c r="I116" s="34"/>
      <c r="J116" s="8"/>
      <c r="K116" s="8"/>
      <c r="L116" s="8"/>
      <c r="M116" s="8"/>
      <c r="N116" s="8"/>
      <c r="O116" s="8"/>
      <c r="P116" s="8"/>
      <c r="Q116" s="8"/>
      <c r="R116" s="8"/>
      <c r="S116" s="8"/>
      <c r="T116" s="8"/>
      <c r="U116" s="8"/>
      <c r="V116" s="8"/>
      <c r="W116" s="8"/>
      <c r="X116" s="8"/>
      <c r="Y116" s="8"/>
      <c r="Z116" s="8"/>
      <c r="AA116" s="8"/>
      <c r="AB116" s="8"/>
      <c r="AC116" s="8"/>
      <c r="AD116" s="8"/>
      <c r="AE116" s="8"/>
      <c r="AF116" s="8"/>
      <c r="AG116" s="8"/>
      <c r="AH116" s="8"/>
      <c r="AI116" s="8"/>
      <c r="AJ116" s="8"/>
      <c r="AK116" s="8"/>
      <c r="AL116" s="8"/>
      <c r="AM116" s="8"/>
      <c r="AN116" s="8"/>
      <c r="AO116" s="8"/>
      <c r="AP116" s="8"/>
      <c r="AQ116" s="8"/>
      <c r="AR116" s="8"/>
      <c r="AS116" s="8"/>
      <c r="AT116" s="8"/>
      <c r="AU116" s="8"/>
      <c r="AV116" s="8"/>
      <c r="AW116" s="8"/>
    </row>
    <row r="117" spans="1:49" s="7" customFormat="1" ht="20.100000000000001" customHeight="1" x14ac:dyDescent="0.2">
      <c r="D117" s="9" t="s">
        <v>135</v>
      </c>
      <c r="E117" s="10">
        <f>(E58+E59)*100/E29</f>
        <v>10.543149976393256</v>
      </c>
      <c r="F117" s="10">
        <f>(F58+F59)*100/F29</f>
        <v>14.023007923252417</v>
      </c>
      <c r="G117" s="10">
        <f>(G58+G59)*100/G29</f>
        <v>17.527077461590089</v>
      </c>
      <c r="H117" s="10">
        <f>(H58+H59)*100/H29</f>
        <v>21.963951486918635</v>
      </c>
      <c r="I117" s="11" t="s">
        <v>136</v>
      </c>
      <c r="J117" s="8"/>
      <c r="K117" s="8"/>
      <c r="L117" s="8"/>
      <c r="M117" s="8"/>
      <c r="N117" s="8"/>
      <c r="O117" s="8"/>
      <c r="P117" s="8"/>
      <c r="Q117" s="8"/>
      <c r="R117" s="8"/>
      <c r="S117" s="8"/>
      <c r="T117" s="8"/>
      <c r="U117" s="8"/>
      <c r="V117" s="8"/>
      <c r="W117" s="8"/>
      <c r="X117" s="8"/>
      <c r="Y117" s="8"/>
      <c r="Z117" s="8"/>
      <c r="AA117" s="8"/>
      <c r="AB117" s="8"/>
      <c r="AC117" s="8"/>
      <c r="AD117" s="8"/>
      <c r="AE117" s="8"/>
      <c r="AF117" s="8"/>
      <c r="AG117" s="8"/>
      <c r="AH117" s="8"/>
      <c r="AI117" s="8"/>
      <c r="AJ117" s="8"/>
      <c r="AK117" s="8"/>
      <c r="AL117" s="8"/>
      <c r="AM117" s="8"/>
      <c r="AN117" s="8"/>
      <c r="AO117" s="8"/>
      <c r="AP117" s="8"/>
      <c r="AQ117" s="8"/>
      <c r="AR117" s="8"/>
      <c r="AS117" s="8"/>
      <c r="AT117" s="8"/>
      <c r="AU117" s="8"/>
      <c r="AV117" s="8"/>
      <c r="AW117" s="8"/>
    </row>
    <row r="118" spans="1:49" s="7" customFormat="1" ht="20.100000000000001" customHeight="1" x14ac:dyDescent="0.2">
      <c r="D118" s="12" t="s">
        <v>137</v>
      </c>
      <c r="E118" s="13">
        <f>+E58*100/(E34+E35)</f>
        <v>13.490533511567181</v>
      </c>
      <c r="F118" s="13">
        <f>+F58*100/(F34+F35)</f>
        <v>19.35239990932746</v>
      </c>
      <c r="G118" s="13">
        <f>+G58*100/(G34+G35)</f>
        <v>28.092184396446594</v>
      </c>
      <c r="H118" s="13">
        <f>+H58*100/(H34+H35)</f>
        <v>32.035340215789894</v>
      </c>
      <c r="I118" s="14" t="s">
        <v>138</v>
      </c>
      <c r="J118" s="8"/>
      <c r="K118" s="8"/>
      <c r="L118" s="8"/>
      <c r="M118" s="8"/>
      <c r="N118" s="8"/>
      <c r="O118" s="8"/>
      <c r="P118" s="8"/>
      <c r="Q118" s="8"/>
      <c r="R118" s="8"/>
      <c r="S118" s="8"/>
      <c r="T118" s="8"/>
      <c r="U118" s="8"/>
      <c r="V118" s="8"/>
      <c r="W118" s="8"/>
      <c r="X118" s="8"/>
      <c r="Y118" s="8"/>
      <c r="Z118" s="8"/>
      <c r="AA118" s="8"/>
      <c r="AB118" s="8"/>
      <c r="AC118" s="8"/>
      <c r="AD118" s="8"/>
      <c r="AE118" s="8"/>
      <c r="AF118" s="8"/>
      <c r="AG118" s="8"/>
      <c r="AH118" s="8"/>
      <c r="AI118" s="8"/>
      <c r="AJ118" s="8"/>
      <c r="AK118" s="8"/>
      <c r="AL118" s="8"/>
      <c r="AM118" s="8"/>
      <c r="AN118" s="8"/>
      <c r="AO118" s="8"/>
      <c r="AP118" s="8"/>
      <c r="AQ118" s="8"/>
      <c r="AR118" s="8"/>
      <c r="AS118" s="8"/>
      <c r="AT118" s="8"/>
      <c r="AU118" s="8"/>
      <c r="AV118" s="8"/>
      <c r="AW118" s="8"/>
    </row>
    <row r="119" spans="1:49" s="7" customFormat="1" ht="20.100000000000001" customHeight="1" x14ac:dyDescent="0.2">
      <c r="D119" s="12" t="s">
        <v>139</v>
      </c>
      <c r="E119" s="13">
        <f>+E40*100/E29</f>
        <v>89.456850023606748</v>
      </c>
      <c r="F119" s="13">
        <f>+F40*100/F29</f>
        <v>85.976992076747578</v>
      </c>
      <c r="G119" s="13">
        <f>+G40*100/G29</f>
        <v>82.472922538409918</v>
      </c>
      <c r="H119" s="13">
        <f>+H40*100/H29</f>
        <v>78.036048513081369</v>
      </c>
      <c r="I119" s="14" t="s">
        <v>140</v>
      </c>
      <c r="J119" s="8"/>
      <c r="K119" s="8"/>
      <c r="L119" s="8"/>
      <c r="M119" s="8"/>
      <c r="N119" s="8"/>
      <c r="O119" s="8"/>
      <c r="P119" s="8"/>
      <c r="Q119" s="8"/>
      <c r="R119" s="8"/>
      <c r="S119" s="8"/>
      <c r="T119" s="8"/>
      <c r="U119" s="8"/>
      <c r="V119" s="8"/>
      <c r="W119" s="8"/>
      <c r="X119" s="8"/>
      <c r="Y119" s="8"/>
      <c r="Z119" s="8"/>
      <c r="AA119" s="8"/>
      <c r="AB119" s="8"/>
      <c r="AC119" s="8"/>
      <c r="AD119" s="8"/>
      <c r="AE119" s="8"/>
      <c r="AF119" s="8"/>
      <c r="AG119" s="8"/>
      <c r="AH119" s="8"/>
      <c r="AI119" s="8"/>
      <c r="AJ119" s="8"/>
      <c r="AK119" s="8"/>
      <c r="AL119" s="8"/>
      <c r="AM119" s="8"/>
      <c r="AN119" s="8"/>
      <c r="AO119" s="8"/>
      <c r="AP119" s="8"/>
      <c r="AQ119" s="8"/>
      <c r="AR119" s="8"/>
      <c r="AS119" s="8"/>
      <c r="AT119" s="8"/>
      <c r="AU119" s="8"/>
      <c r="AV119" s="8"/>
      <c r="AW119" s="8"/>
    </row>
    <row r="120" spans="1:49" s="7" customFormat="1" ht="20.100000000000001" customHeight="1" x14ac:dyDescent="0.2">
      <c r="D120" s="16" t="s">
        <v>141</v>
      </c>
      <c r="E120" s="35">
        <f>+(E34+E35)*100/E29</f>
        <v>78.152209231408449</v>
      </c>
      <c r="F120" s="35">
        <f>+(F34+F35)*100/F29</f>
        <v>72.461338071530918</v>
      </c>
      <c r="G120" s="35">
        <f>+(G34+G35)*100/G29</f>
        <v>62.391294369430035</v>
      </c>
      <c r="H120" s="35">
        <f>+(H34+H35)*100/H29</f>
        <v>68.561630183945496</v>
      </c>
      <c r="I120" s="18" t="s">
        <v>142</v>
      </c>
      <c r="J120" s="8"/>
      <c r="K120" s="8"/>
      <c r="L120" s="8"/>
      <c r="M120" s="8"/>
      <c r="N120" s="8"/>
      <c r="O120" s="8"/>
      <c r="P120" s="8"/>
      <c r="Q120" s="8"/>
      <c r="R120" s="8"/>
      <c r="S120" s="8"/>
      <c r="T120" s="8"/>
      <c r="U120" s="8"/>
      <c r="V120" s="8"/>
      <c r="W120" s="8"/>
      <c r="X120" s="8"/>
      <c r="Y120" s="8"/>
      <c r="Z120" s="8"/>
      <c r="AA120" s="8"/>
      <c r="AB120" s="8"/>
      <c r="AC120" s="8"/>
      <c r="AD120" s="8"/>
      <c r="AE120" s="8"/>
      <c r="AF120" s="8"/>
      <c r="AG120" s="8"/>
      <c r="AH120" s="8"/>
      <c r="AI120" s="8"/>
      <c r="AJ120" s="8"/>
      <c r="AK120" s="8"/>
      <c r="AL120" s="8"/>
      <c r="AM120" s="8"/>
      <c r="AN120" s="8"/>
      <c r="AO120" s="8"/>
      <c r="AP120" s="8"/>
      <c r="AQ120" s="8"/>
      <c r="AR120" s="8"/>
      <c r="AS120" s="8"/>
      <c r="AT120" s="8"/>
      <c r="AU120" s="8"/>
      <c r="AV120" s="8"/>
      <c r="AW120" s="8"/>
    </row>
    <row r="121" spans="1:49" s="7" customFormat="1" ht="20.100000000000001" customHeight="1" x14ac:dyDescent="0.2">
      <c r="D121" s="19"/>
      <c r="E121" s="45"/>
      <c r="F121" s="45"/>
      <c r="G121" s="45"/>
      <c r="H121" s="45"/>
      <c r="I121" s="34"/>
      <c r="J121" s="8"/>
      <c r="K121" s="8"/>
      <c r="L121" s="8"/>
      <c r="M121" s="8"/>
      <c r="N121" s="8"/>
      <c r="O121" s="8"/>
      <c r="P121" s="8"/>
      <c r="Q121" s="8"/>
      <c r="R121" s="8"/>
      <c r="S121" s="8"/>
      <c r="T121" s="8"/>
      <c r="U121" s="8"/>
      <c r="V121" s="8"/>
      <c r="W121" s="8"/>
      <c r="X121" s="8"/>
      <c r="Y121" s="8"/>
      <c r="Z121" s="8"/>
      <c r="AA121" s="8"/>
      <c r="AB121" s="8"/>
      <c r="AC121" s="8"/>
      <c r="AD121" s="8"/>
      <c r="AE121" s="8"/>
      <c r="AF121" s="8"/>
      <c r="AG121" s="8"/>
      <c r="AH121" s="8"/>
      <c r="AI121" s="8"/>
      <c r="AJ121" s="8"/>
      <c r="AK121" s="8"/>
      <c r="AL121" s="8"/>
      <c r="AM121" s="8"/>
      <c r="AN121" s="8"/>
      <c r="AO121" s="8"/>
      <c r="AP121" s="8"/>
      <c r="AQ121" s="8"/>
      <c r="AR121" s="8"/>
      <c r="AS121" s="8"/>
      <c r="AT121" s="8"/>
      <c r="AU121" s="8"/>
      <c r="AV121" s="8"/>
      <c r="AW121" s="8"/>
    </row>
    <row r="122" spans="1:49" s="7" customFormat="1" ht="20.100000000000001" customHeight="1" x14ac:dyDescent="0.2">
      <c r="D122" s="9" t="s">
        <v>143</v>
      </c>
      <c r="E122" s="10">
        <f>+E23*100/E29</f>
        <v>35.664759189927757</v>
      </c>
      <c r="F122" s="10">
        <f>+F23*100/F29</f>
        <v>36.932676718036348</v>
      </c>
      <c r="G122" s="10">
        <f>+G23*100/G29</f>
        <v>33.979812424931133</v>
      </c>
      <c r="H122" s="10">
        <f>+H23*100/H29</f>
        <v>35.669887266337888</v>
      </c>
      <c r="I122" s="11" t="s">
        <v>144</v>
      </c>
      <c r="J122" s="8"/>
      <c r="K122" s="8"/>
      <c r="L122" s="8"/>
      <c r="M122" s="8"/>
      <c r="N122" s="8"/>
      <c r="O122" s="8"/>
      <c r="P122" s="8"/>
      <c r="Q122" s="8"/>
      <c r="R122" s="8"/>
      <c r="S122" s="8"/>
      <c r="T122" s="8"/>
      <c r="U122" s="8"/>
      <c r="V122" s="8"/>
      <c r="W122" s="8"/>
      <c r="X122" s="8"/>
      <c r="Y122" s="8"/>
      <c r="Z122" s="8"/>
      <c r="AA122" s="8"/>
      <c r="AB122" s="8"/>
      <c r="AC122" s="8"/>
      <c r="AD122" s="8"/>
      <c r="AE122" s="8"/>
      <c r="AF122" s="8"/>
      <c r="AG122" s="8"/>
      <c r="AH122" s="8"/>
      <c r="AI122" s="8"/>
      <c r="AJ122" s="8"/>
      <c r="AK122" s="8"/>
      <c r="AL122" s="8"/>
      <c r="AM122" s="8"/>
      <c r="AN122" s="8"/>
      <c r="AO122" s="8"/>
      <c r="AP122" s="8"/>
      <c r="AQ122" s="8"/>
      <c r="AR122" s="8"/>
      <c r="AS122" s="8"/>
      <c r="AT122" s="8"/>
      <c r="AU122" s="8"/>
      <c r="AV122" s="8"/>
      <c r="AW122" s="8"/>
    </row>
    <row r="123" spans="1:49" s="7" customFormat="1" ht="20.100000000000001" customHeight="1" x14ac:dyDescent="0.2">
      <c r="D123" s="12" t="s">
        <v>145</v>
      </c>
      <c r="E123" s="13">
        <f>+E23*100/(E34+E35)</f>
        <v>45.634998089848644</v>
      </c>
      <c r="F123" s="13">
        <f>+F23*100/(F34+F35)</f>
        <v>50.968803089970393</v>
      </c>
      <c r="G123" s="13">
        <f>+G23*100/(G34+G35)</f>
        <v>54.462425837378163</v>
      </c>
      <c r="H123" s="13">
        <f>+H23*100/(H34+H35)</f>
        <v>52.026019758629374</v>
      </c>
      <c r="I123" s="14" t="s">
        <v>146</v>
      </c>
      <c r="J123" s="8"/>
      <c r="K123" s="8"/>
      <c r="L123" s="8"/>
      <c r="M123" s="8"/>
      <c r="N123" s="8"/>
      <c r="O123" s="8"/>
      <c r="P123" s="8"/>
      <c r="Q123" s="8"/>
      <c r="R123" s="8"/>
      <c r="S123" s="8"/>
      <c r="T123" s="8"/>
      <c r="U123" s="8"/>
      <c r="V123" s="8"/>
      <c r="W123" s="8"/>
      <c r="X123" s="8"/>
      <c r="Y123" s="8"/>
      <c r="Z123" s="8"/>
      <c r="AA123" s="8"/>
      <c r="AB123" s="8"/>
      <c r="AC123" s="8"/>
      <c r="AD123" s="8"/>
      <c r="AE123" s="8"/>
      <c r="AF123" s="8"/>
      <c r="AG123" s="8"/>
      <c r="AH123" s="8"/>
      <c r="AI123" s="8"/>
      <c r="AJ123" s="8"/>
      <c r="AK123" s="8"/>
      <c r="AL123" s="8"/>
      <c r="AM123" s="8"/>
      <c r="AN123" s="8"/>
      <c r="AO123" s="8"/>
      <c r="AP123" s="8"/>
      <c r="AQ123" s="8"/>
      <c r="AR123" s="8"/>
      <c r="AS123" s="8"/>
      <c r="AT123" s="8"/>
      <c r="AU123" s="8"/>
      <c r="AV123" s="8"/>
      <c r="AW123" s="8"/>
    </row>
    <row r="124" spans="1:49" s="7" customFormat="1" ht="20.100000000000001" customHeight="1" x14ac:dyDescent="0.2">
      <c r="D124" s="16" t="s">
        <v>147</v>
      </c>
      <c r="E124" s="35">
        <f>+E58*100/E23</f>
        <v>29.56181456391494</v>
      </c>
      <c r="F124" s="35">
        <f>+F58*100/F23</f>
        <v>37.969108034902263</v>
      </c>
      <c r="G124" s="35">
        <f>+G58*100/G23</f>
        <v>51.58085407419847</v>
      </c>
      <c r="H124" s="35">
        <f>+H58*100/H23</f>
        <v>61.575612288649673</v>
      </c>
      <c r="I124" s="18" t="s">
        <v>148</v>
      </c>
      <c r="J124" s="8"/>
      <c r="K124" s="8"/>
      <c r="L124" s="8"/>
      <c r="M124" s="8"/>
      <c r="N124" s="8"/>
      <c r="O124" s="8"/>
      <c r="P124" s="8"/>
      <c r="Q124" s="8"/>
      <c r="R124" s="8"/>
      <c r="S124" s="8"/>
      <c r="T124" s="8"/>
      <c r="U124" s="8"/>
      <c r="V124" s="8"/>
      <c r="W124" s="8"/>
      <c r="X124" s="8"/>
      <c r="Y124" s="8"/>
      <c r="Z124" s="8"/>
      <c r="AA124" s="8"/>
      <c r="AB124" s="8"/>
      <c r="AC124" s="8"/>
      <c r="AD124" s="8"/>
      <c r="AE124" s="8"/>
      <c r="AF124" s="8"/>
      <c r="AG124" s="8"/>
      <c r="AH124" s="8"/>
      <c r="AI124" s="8"/>
      <c r="AJ124" s="8"/>
      <c r="AK124" s="8"/>
      <c r="AL124" s="8"/>
      <c r="AM124" s="8"/>
      <c r="AN124" s="8"/>
      <c r="AO124" s="8"/>
      <c r="AP124" s="8"/>
      <c r="AQ124" s="8"/>
      <c r="AR124" s="8"/>
      <c r="AS124" s="8"/>
      <c r="AT124" s="8"/>
      <c r="AU124" s="8"/>
      <c r="AV124" s="8"/>
      <c r="AW124" s="8"/>
    </row>
    <row r="125" spans="1:49" s="7" customFormat="1" ht="20.100000000000001" customHeight="1" x14ac:dyDescent="0.2">
      <c r="D125" s="19"/>
      <c r="E125" s="45"/>
      <c r="F125" s="45"/>
      <c r="G125" s="45"/>
      <c r="H125" s="45"/>
      <c r="I125" s="34"/>
      <c r="J125" s="8"/>
      <c r="K125" s="8"/>
      <c r="L125" s="8"/>
      <c r="M125" s="8"/>
      <c r="N125" s="8"/>
      <c r="O125" s="8"/>
      <c r="P125" s="8"/>
      <c r="Q125" s="8"/>
      <c r="R125" s="8"/>
      <c r="S125" s="8"/>
      <c r="T125" s="8"/>
      <c r="U125" s="8"/>
      <c r="V125" s="8"/>
      <c r="W125" s="8"/>
      <c r="X125" s="8"/>
      <c r="Y125" s="8"/>
      <c r="Z125" s="8"/>
      <c r="AA125" s="8"/>
      <c r="AB125" s="8"/>
      <c r="AC125" s="8"/>
      <c r="AD125" s="8"/>
      <c r="AE125" s="8"/>
      <c r="AF125" s="8"/>
      <c r="AG125" s="8"/>
      <c r="AH125" s="8"/>
      <c r="AI125" s="8"/>
      <c r="AJ125" s="8"/>
      <c r="AK125" s="8"/>
      <c r="AL125" s="8"/>
      <c r="AM125" s="8"/>
      <c r="AN125" s="8"/>
      <c r="AO125" s="8"/>
      <c r="AP125" s="8"/>
      <c r="AQ125" s="8"/>
      <c r="AR125" s="8"/>
      <c r="AS125" s="8"/>
      <c r="AT125" s="8"/>
      <c r="AU125" s="8"/>
      <c r="AV125" s="8"/>
      <c r="AW125" s="8"/>
    </row>
    <row r="126" spans="1:49" s="7" customFormat="1" ht="20.100000000000001" customHeight="1" x14ac:dyDescent="0.2">
      <c r="D126" s="9" t="s">
        <v>149</v>
      </c>
      <c r="E126" s="10">
        <f>+(E16+E17+E18+E19)/(E34+E35)</f>
        <v>0.44605032291553198</v>
      </c>
      <c r="F126" s="10">
        <f>+(F16+F17+F18+F19)/(F34+F35)</f>
        <v>0.43171710086415982</v>
      </c>
      <c r="G126" s="10">
        <f>+(G16+G17+G18+G19)/(G34+G35)</f>
        <v>0.26745169213893794</v>
      </c>
      <c r="H126" s="10">
        <f>+(H16+H17+H18+H19)/(H34+H35)</f>
        <v>0.36626799411664623</v>
      </c>
      <c r="I126" s="11" t="s">
        <v>150</v>
      </c>
      <c r="J126" s="8"/>
      <c r="K126" s="8"/>
      <c r="L126" s="8"/>
      <c r="M126" s="8"/>
      <c r="N126" s="8"/>
      <c r="O126" s="8"/>
      <c r="P126" s="8"/>
      <c r="Q126" s="8"/>
      <c r="R126" s="8"/>
      <c r="S126" s="8"/>
      <c r="T126" s="8"/>
      <c r="U126" s="8"/>
      <c r="V126" s="8"/>
      <c r="W126" s="8"/>
      <c r="X126" s="8"/>
      <c r="Y126" s="8"/>
      <c r="Z126" s="8"/>
      <c r="AA126" s="8"/>
      <c r="AB126" s="8"/>
      <c r="AC126" s="8"/>
      <c r="AD126" s="8"/>
      <c r="AE126" s="8"/>
      <c r="AF126" s="8"/>
      <c r="AG126" s="8"/>
      <c r="AH126" s="8"/>
      <c r="AI126" s="8"/>
      <c r="AJ126" s="8"/>
      <c r="AK126" s="8"/>
      <c r="AL126" s="8"/>
      <c r="AM126" s="8"/>
      <c r="AN126" s="8"/>
      <c r="AO126" s="8"/>
      <c r="AP126" s="8"/>
      <c r="AQ126" s="8"/>
      <c r="AR126" s="8"/>
      <c r="AS126" s="8"/>
      <c r="AT126" s="8"/>
      <c r="AU126" s="8"/>
      <c r="AV126" s="8"/>
      <c r="AW126" s="8"/>
    </row>
    <row r="127" spans="1:49" s="7" customFormat="1" ht="20.100000000000001" customHeight="1" x14ac:dyDescent="0.2">
      <c r="D127" s="12" t="s">
        <v>151</v>
      </c>
      <c r="E127" s="13">
        <f>+(E16+E17+E18+E19+E20+E21+E22)*100/(E34+E35)</f>
        <v>66.654858535799377</v>
      </c>
      <c r="F127" s="13">
        <f>+(F16+F17+F18+F19+F20+F21+F22)*100/(F34+F35)</f>
        <v>81.290856227926909</v>
      </c>
      <c r="G127" s="13">
        <f>+(G16+G17+G18+G19+G20+G21+G22)*100/(G34+G35)</f>
        <v>84.370743859875134</v>
      </c>
      <c r="H127" s="13">
        <f>+(H16+H17+H18+H19+H20+H21+H22)*100/(H34+H35)</f>
        <v>85.184721826411959</v>
      </c>
      <c r="I127" s="14" t="s">
        <v>152</v>
      </c>
      <c r="J127" s="8"/>
      <c r="K127" s="8"/>
      <c r="L127" s="8"/>
      <c r="M127" s="8"/>
      <c r="N127" s="8"/>
      <c r="O127" s="8"/>
      <c r="P127" s="8"/>
      <c r="Q127" s="8"/>
      <c r="R127" s="8"/>
      <c r="S127" s="8"/>
      <c r="T127" s="8"/>
      <c r="U127" s="8"/>
      <c r="V127" s="8"/>
      <c r="W127" s="8"/>
      <c r="X127" s="8"/>
      <c r="Y127" s="8"/>
      <c r="Z127" s="8"/>
      <c r="AA127" s="8"/>
      <c r="AB127" s="8"/>
      <c r="AC127" s="8"/>
      <c r="AD127" s="8"/>
      <c r="AE127" s="8"/>
      <c r="AF127" s="8"/>
      <c r="AG127" s="8"/>
      <c r="AH127" s="8"/>
      <c r="AI127" s="8"/>
      <c r="AJ127" s="8"/>
      <c r="AK127" s="8"/>
      <c r="AL127" s="8"/>
      <c r="AM127" s="8"/>
      <c r="AN127" s="8"/>
      <c r="AO127" s="8"/>
      <c r="AP127" s="8"/>
      <c r="AQ127" s="8"/>
      <c r="AR127" s="8"/>
      <c r="AS127" s="8"/>
      <c r="AT127" s="8"/>
      <c r="AU127" s="8"/>
      <c r="AV127" s="8"/>
      <c r="AW127" s="8"/>
    </row>
    <row r="128" spans="1:49" s="7" customFormat="1" ht="20.100000000000001" customHeight="1" x14ac:dyDescent="0.2">
      <c r="D128" s="16" t="s">
        <v>153</v>
      </c>
      <c r="E128" s="35">
        <f>+(E16+E17+E19)/(E34+E35)</f>
        <v>0.42758974565219077</v>
      </c>
      <c r="F128" s="35">
        <f>+(F16+F17+F19)/(F34+F35)</f>
        <v>0.40606121344245705</v>
      </c>
      <c r="G128" s="35">
        <f>+(G16+G17+G19)/(G34+G35)</f>
        <v>0.19787807910941793</v>
      </c>
      <c r="H128" s="35">
        <f>+(H16+H17+H19)/(H34+H35)</f>
        <v>0.29668853157650887</v>
      </c>
      <c r="I128" s="18" t="s">
        <v>209</v>
      </c>
      <c r="J128" s="8"/>
      <c r="K128" s="8"/>
      <c r="L128" s="8"/>
      <c r="M128" s="8"/>
      <c r="N128" s="8"/>
      <c r="O128" s="8"/>
      <c r="P128" s="8"/>
      <c r="Q128" s="8"/>
      <c r="R128" s="8"/>
      <c r="S128" s="8"/>
      <c r="T128" s="8"/>
      <c r="U128" s="8"/>
      <c r="V128" s="8"/>
      <c r="W128" s="8"/>
      <c r="X128" s="8"/>
      <c r="Y128" s="8"/>
      <c r="Z128" s="8"/>
      <c r="AA128" s="8"/>
      <c r="AB128" s="8"/>
      <c r="AC128" s="8"/>
      <c r="AD128" s="8"/>
      <c r="AE128" s="8"/>
      <c r="AF128" s="8"/>
      <c r="AG128" s="8"/>
      <c r="AH128" s="8"/>
      <c r="AI128" s="8"/>
      <c r="AJ128" s="8"/>
      <c r="AK128" s="8"/>
      <c r="AL128" s="8"/>
      <c r="AM128" s="8"/>
      <c r="AN128" s="8"/>
      <c r="AO128" s="8"/>
      <c r="AP128" s="8"/>
      <c r="AQ128" s="8"/>
      <c r="AR128" s="8"/>
      <c r="AS128" s="8"/>
      <c r="AT128" s="8"/>
      <c r="AU128" s="8"/>
      <c r="AV128" s="8"/>
      <c r="AW128" s="8"/>
    </row>
    <row r="129" spans="4:49" s="7" customFormat="1" ht="20.100000000000001" customHeight="1" x14ac:dyDescent="0.2">
      <c r="D129" s="19"/>
      <c r="E129" s="46"/>
      <c r="F129" s="46"/>
      <c r="G129" s="46"/>
      <c r="H129" s="46"/>
      <c r="I129" s="34"/>
      <c r="J129" s="8"/>
      <c r="K129" s="8"/>
      <c r="L129" s="8"/>
      <c r="M129" s="8"/>
      <c r="N129" s="8"/>
      <c r="O129" s="8"/>
      <c r="P129" s="8"/>
      <c r="Q129" s="8"/>
      <c r="R129" s="8"/>
      <c r="S129" s="8"/>
      <c r="T129" s="8"/>
      <c r="U129" s="8"/>
      <c r="V129" s="8"/>
      <c r="W129" s="8"/>
      <c r="X129" s="8"/>
      <c r="Y129" s="8"/>
      <c r="Z129" s="8"/>
      <c r="AA129" s="8"/>
      <c r="AB129" s="8"/>
      <c r="AC129" s="8"/>
      <c r="AD129" s="8"/>
      <c r="AE129" s="8"/>
      <c r="AF129" s="8"/>
      <c r="AG129" s="8"/>
      <c r="AH129" s="8"/>
      <c r="AI129" s="8"/>
      <c r="AJ129" s="8"/>
      <c r="AK129" s="8"/>
      <c r="AL129" s="8"/>
      <c r="AM129" s="8"/>
      <c r="AN129" s="8"/>
      <c r="AO129" s="8"/>
      <c r="AP129" s="8"/>
      <c r="AQ129" s="8"/>
      <c r="AR129" s="8"/>
      <c r="AS129" s="8"/>
      <c r="AT129" s="8"/>
      <c r="AU129" s="8"/>
      <c r="AV129" s="8"/>
      <c r="AW129" s="8"/>
    </row>
    <row r="130" spans="4:49" s="7" customFormat="1" ht="20.100000000000001" customHeight="1" x14ac:dyDescent="0.2">
      <c r="D130" s="19"/>
      <c r="E130" s="46"/>
      <c r="F130" s="46"/>
      <c r="G130" s="46"/>
      <c r="H130" s="46"/>
      <c r="I130" s="34"/>
      <c r="J130" s="8"/>
      <c r="K130" s="8"/>
      <c r="L130" s="8"/>
      <c r="M130" s="8"/>
      <c r="N130" s="8"/>
      <c r="O130" s="8"/>
      <c r="P130" s="8"/>
      <c r="Q130" s="8"/>
      <c r="R130" s="8"/>
      <c r="S130" s="8"/>
      <c r="T130" s="8"/>
      <c r="U130" s="8"/>
      <c r="V130" s="8"/>
      <c r="W130" s="8"/>
      <c r="X130" s="8"/>
      <c r="Y130" s="8"/>
      <c r="Z130" s="8"/>
      <c r="AA130" s="8"/>
      <c r="AB130" s="8"/>
      <c r="AC130" s="8"/>
      <c r="AD130" s="8"/>
      <c r="AE130" s="8"/>
      <c r="AF130" s="8"/>
      <c r="AG130" s="8"/>
      <c r="AH130" s="8"/>
      <c r="AI130" s="8"/>
      <c r="AJ130" s="8"/>
      <c r="AK130" s="8"/>
      <c r="AL130" s="8"/>
      <c r="AM130" s="8"/>
      <c r="AN130" s="8"/>
      <c r="AO130" s="8"/>
      <c r="AP130" s="8"/>
      <c r="AQ130" s="8"/>
      <c r="AR130" s="8"/>
      <c r="AS130" s="8"/>
      <c r="AT130" s="8"/>
      <c r="AU130" s="8"/>
      <c r="AV130" s="8"/>
      <c r="AW130" s="8"/>
    </row>
    <row r="131" spans="4:49" ht="15.75" x14ac:dyDescent="0.2">
      <c r="D131" s="19"/>
      <c r="I131" s="22"/>
    </row>
    <row r="132" spans="4:49" ht="15.75" x14ac:dyDescent="0.2">
      <c r="D132" s="19"/>
      <c r="I132" s="22"/>
    </row>
    <row r="133" spans="4:49" ht="15.75" x14ac:dyDescent="0.2">
      <c r="D133" s="19"/>
      <c r="I133" s="22"/>
    </row>
    <row r="134" spans="4:49" ht="15.75" x14ac:dyDescent="0.2">
      <c r="D134" s="19"/>
      <c r="I134" s="22"/>
    </row>
    <row r="135" spans="4:49" ht="15.75" x14ac:dyDescent="0.2">
      <c r="D135" s="19"/>
      <c r="I135" s="22"/>
    </row>
    <row r="136" spans="4:49" ht="15.75" x14ac:dyDescent="0.2">
      <c r="D136" s="19"/>
      <c r="I136" s="22"/>
    </row>
    <row r="137" spans="4:49" ht="15.75" x14ac:dyDescent="0.2">
      <c r="D137" s="19"/>
      <c r="I137" s="22"/>
    </row>
    <row r="138" spans="4:49" ht="15.75" x14ac:dyDescent="0.2">
      <c r="D138" s="19"/>
      <c r="I138" s="22"/>
    </row>
    <row r="139" spans="4:49" ht="15.75" x14ac:dyDescent="0.2">
      <c r="D139" s="19"/>
      <c r="I139" s="22"/>
    </row>
    <row r="140" spans="4:49" ht="15.75" x14ac:dyDescent="0.2">
      <c r="D140" s="19"/>
      <c r="I140" s="22"/>
    </row>
    <row r="141" spans="4:49" ht="15.75" x14ac:dyDescent="0.2">
      <c r="D141" s="19"/>
      <c r="I141" s="22"/>
    </row>
    <row r="142" spans="4:49" ht="15.75" x14ac:dyDescent="0.2">
      <c r="D142" s="19"/>
      <c r="I142" s="22"/>
    </row>
    <row r="143" spans="4:49" ht="15.75" x14ac:dyDescent="0.2">
      <c r="D143" s="19"/>
      <c r="I143" s="22"/>
    </row>
    <row r="144" spans="4:49" ht="15.75" x14ac:dyDescent="0.2">
      <c r="D144" s="19"/>
      <c r="I144" s="22"/>
    </row>
    <row r="145" spans="4:9" ht="15.75" x14ac:dyDescent="0.2">
      <c r="D145" s="19"/>
      <c r="I145" s="22"/>
    </row>
    <row r="146" spans="4:9" ht="15.75" x14ac:dyDescent="0.2">
      <c r="D146" s="19"/>
      <c r="I146" s="22"/>
    </row>
    <row r="147" spans="4:9" ht="15.75" x14ac:dyDescent="0.2">
      <c r="D147" s="19"/>
      <c r="I147" s="22"/>
    </row>
    <row r="148" spans="4:9" ht="15.75" x14ac:dyDescent="0.2">
      <c r="D148" s="19"/>
      <c r="I148" s="22"/>
    </row>
    <row r="149" spans="4:9" ht="15.75" x14ac:dyDescent="0.2">
      <c r="D149" s="19"/>
      <c r="I149" s="22"/>
    </row>
    <row r="150" spans="4:9" ht="15.75" x14ac:dyDescent="0.2">
      <c r="D150" s="19"/>
      <c r="I150" s="22"/>
    </row>
    <row r="151" spans="4:9" ht="15.75" x14ac:dyDescent="0.2">
      <c r="D151" s="19"/>
      <c r="I151" s="22"/>
    </row>
    <row r="152" spans="4:9" ht="15.75" x14ac:dyDescent="0.2">
      <c r="D152" s="19"/>
      <c r="I152" s="22"/>
    </row>
    <row r="153" spans="4:9" ht="15.75" x14ac:dyDescent="0.2">
      <c r="D153" s="19"/>
      <c r="I153" s="22"/>
    </row>
    <row r="154" spans="4:9" ht="15.75" x14ac:dyDescent="0.2">
      <c r="D154" s="19"/>
      <c r="I154" s="22"/>
    </row>
    <row r="155" spans="4:9" ht="15.75" x14ac:dyDescent="0.2">
      <c r="D155" s="19"/>
      <c r="I155" s="22"/>
    </row>
    <row r="156" spans="4:9" ht="15.75" x14ac:dyDescent="0.2">
      <c r="D156" s="19"/>
      <c r="I156" s="22"/>
    </row>
    <row r="157" spans="4:9" ht="15.75" x14ac:dyDescent="0.2">
      <c r="D157" s="19"/>
      <c r="I157" s="22"/>
    </row>
    <row r="158" spans="4:9" ht="15.75" x14ac:dyDescent="0.2">
      <c r="D158" s="19"/>
      <c r="I158" s="22"/>
    </row>
    <row r="159" spans="4:9" ht="15.75" x14ac:dyDescent="0.2">
      <c r="D159" s="19"/>
      <c r="I159" s="22"/>
    </row>
    <row r="160" spans="4:9" ht="15.75" x14ac:dyDescent="0.2">
      <c r="D160" s="19"/>
      <c r="I160" s="22"/>
    </row>
    <row r="161" spans="4:9" ht="15.75" x14ac:dyDescent="0.2">
      <c r="D161" s="19"/>
      <c r="I161" s="22"/>
    </row>
    <row r="162" spans="4:9" ht="15.75" x14ac:dyDescent="0.2">
      <c r="D162" s="19"/>
      <c r="I162" s="22"/>
    </row>
    <row r="163" spans="4:9" ht="15.75" x14ac:dyDescent="0.2">
      <c r="D163" s="19"/>
      <c r="I163" s="22"/>
    </row>
    <row r="164" spans="4:9" ht="15.75" x14ac:dyDescent="0.2">
      <c r="D164" s="19"/>
      <c r="I164" s="22"/>
    </row>
    <row r="165" spans="4:9" ht="15.75" x14ac:dyDescent="0.2">
      <c r="D165" s="19"/>
      <c r="I165" s="22"/>
    </row>
    <row r="166" spans="4:9" ht="15.75" x14ac:dyDescent="0.2">
      <c r="D166" s="19"/>
      <c r="I166" s="22"/>
    </row>
    <row r="167" spans="4:9" ht="15.75" x14ac:dyDescent="0.2">
      <c r="D167" s="19"/>
      <c r="I167" s="22"/>
    </row>
    <row r="168" spans="4:9" ht="15.75" x14ac:dyDescent="0.2">
      <c r="D168" s="19"/>
      <c r="I168" s="22"/>
    </row>
    <row r="169" spans="4:9" ht="15.75" x14ac:dyDescent="0.2">
      <c r="D169" s="19"/>
      <c r="I169" s="22"/>
    </row>
    <row r="170" spans="4:9" ht="15.75" x14ac:dyDescent="0.2">
      <c r="D170" s="19"/>
      <c r="I170" s="22"/>
    </row>
    <row r="171" spans="4:9" ht="15.75" x14ac:dyDescent="0.2">
      <c r="D171" s="19"/>
      <c r="I171" s="22"/>
    </row>
    <row r="172" spans="4:9" ht="15.75" x14ac:dyDescent="0.2">
      <c r="D172" s="19"/>
      <c r="I172" s="22"/>
    </row>
    <row r="173" spans="4:9" ht="15.75" x14ac:dyDescent="0.2">
      <c r="D173" s="19"/>
      <c r="I173" s="22"/>
    </row>
    <row r="174" spans="4:9" ht="15.75" x14ac:dyDescent="0.2">
      <c r="D174" s="19"/>
      <c r="I174" s="22"/>
    </row>
    <row r="175" spans="4:9" ht="15.75" x14ac:dyDescent="0.2">
      <c r="D175" s="19"/>
      <c r="I175" s="22"/>
    </row>
    <row r="176" spans="4:9" ht="15.75" x14ac:dyDescent="0.2">
      <c r="D176" s="19"/>
      <c r="I176" s="22"/>
    </row>
    <row r="177" spans="4:9" ht="15.75" x14ac:dyDescent="0.2">
      <c r="D177" s="19"/>
      <c r="I177" s="22"/>
    </row>
    <row r="178" spans="4:9" ht="15.75" x14ac:dyDescent="0.2">
      <c r="D178" s="19"/>
      <c r="I178" s="22"/>
    </row>
    <row r="179" spans="4:9" ht="15.75" x14ac:dyDescent="0.2">
      <c r="D179" s="19"/>
      <c r="I179" s="22"/>
    </row>
    <row r="180" spans="4:9" ht="15.75" x14ac:dyDescent="0.2">
      <c r="D180" s="19"/>
      <c r="I180" s="22"/>
    </row>
    <row r="181" spans="4:9" ht="15.75" x14ac:dyDescent="0.2">
      <c r="D181" s="19"/>
      <c r="I181" s="22"/>
    </row>
    <row r="182" spans="4:9" ht="15.75" x14ac:dyDescent="0.2">
      <c r="D182" s="19"/>
      <c r="I182" s="22"/>
    </row>
    <row r="183" spans="4:9" ht="15.75" x14ac:dyDescent="0.2">
      <c r="D183" s="19"/>
      <c r="I183" s="22"/>
    </row>
    <row r="184" spans="4:9" ht="15.75" x14ac:dyDescent="0.2">
      <c r="D184" s="19"/>
      <c r="I184" s="22"/>
    </row>
    <row r="185" spans="4:9" ht="15.75" x14ac:dyDescent="0.2">
      <c r="D185" s="19"/>
      <c r="I185" s="22"/>
    </row>
    <row r="186" spans="4:9" ht="15.75" x14ac:dyDescent="0.2">
      <c r="D186" s="19"/>
      <c r="I186" s="22"/>
    </row>
    <row r="187" spans="4:9" ht="15.75" x14ac:dyDescent="0.2">
      <c r="D187" s="19"/>
      <c r="I187" s="22"/>
    </row>
    <row r="188" spans="4:9" ht="15.75" x14ac:dyDescent="0.2">
      <c r="D188" s="19"/>
      <c r="I188" s="22"/>
    </row>
    <row r="189" spans="4:9" ht="15.75" x14ac:dyDescent="0.2">
      <c r="D189" s="19"/>
      <c r="I189" s="22"/>
    </row>
    <row r="190" spans="4:9" ht="15.75" x14ac:dyDescent="0.2">
      <c r="D190" s="19"/>
      <c r="I190" s="22"/>
    </row>
    <row r="191" spans="4:9" ht="15.75" x14ac:dyDescent="0.2">
      <c r="D191" s="19"/>
      <c r="I191" s="22"/>
    </row>
    <row r="192" spans="4:9" ht="15.75" x14ac:dyDescent="0.2">
      <c r="D192" s="19"/>
      <c r="I192" s="22"/>
    </row>
    <row r="193" spans="4:9" ht="15.75" x14ac:dyDescent="0.2">
      <c r="D193" s="19"/>
      <c r="I193" s="22"/>
    </row>
    <row r="194" spans="4:9" ht="15.75" x14ac:dyDescent="0.2">
      <c r="D194" s="19"/>
      <c r="I194" s="22"/>
    </row>
    <row r="195" spans="4:9" ht="15.75" x14ac:dyDescent="0.2">
      <c r="D195" s="19"/>
      <c r="I195" s="22"/>
    </row>
    <row r="196" spans="4:9" ht="15.75" x14ac:dyDescent="0.2">
      <c r="D196" s="19"/>
      <c r="I196" s="22"/>
    </row>
    <row r="197" spans="4:9" ht="15.75" x14ac:dyDescent="0.2">
      <c r="D197" s="19"/>
      <c r="I197" s="22"/>
    </row>
    <row r="198" spans="4:9" ht="15.75" x14ac:dyDescent="0.2">
      <c r="D198" s="19"/>
      <c r="I198" s="22"/>
    </row>
    <row r="199" spans="4:9" ht="15.75" x14ac:dyDescent="0.2">
      <c r="D199" s="19"/>
      <c r="I199" s="22"/>
    </row>
    <row r="200" spans="4:9" ht="15.75" x14ac:dyDescent="0.2">
      <c r="D200" s="19"/>
      <c r="I200" s="22"/>
    </row>
    <row r="201" spans="4:9" ht="15.75" x14ac:dyDescent="0.2">
      <c r="D201" s="19"/>
      <c r="I201" s="22"/>
    </row>
    <row r="202" spans="4:9" ht="15.75" x14ac:dyDescent="0.2">
      <c r="D202" s="19"/>
      <c r="I202" s="22"/>
    </row>
    <row r="203" spans="4:9" ht="15.75" x14ac:dyDescent="0.2">
      <c r="D203" s="19"/>
      <c r="I203" s="22"/>
    </row>
    <row r="204" spans="4:9" ht="15.75" x14ac:dyDescent="0.2">
      <c r="D204" s="19"/>
      <c r="I204" s="22"/>
    </row>
    <row r="205" spans="4:9" ht="15.75" x14ac:dyDescent="0.2">
      <c r="D205" s="19"/>
      <c r="I205" s="22"/>
    </row>
    <row r="206" spans="4:9" ht="15.75" x14ac:dyDescent="0.2">
      <c r="D206" s="19"/>
      <c r="I206" s="22"/>
    </row>
    <row r="207" spans="4:9" ht="15.75" x14ac:dyDescent="0.2">
      <c r="D207" s="19"/>
      <c r="I207" s="22"/>
    </row>
    <row r="208" spans="4:9" ht="15.75" x14ac:dyDescent="0.2">
      <c r="D208" s="19"/>
    </row>
    <row r="209" spans="4:4" ht="15.75" x14ac:dyDescent="0.2">
      <c r="D209" s="19"/>
    </row>
    <row r="210" spans="4:4" ht="15.75" x14ac:dyDescent="0.2">
      <c r="D210" s="19"/>
    </row>
    <row r="211" spans="4:4" ht="15.75" x14ac:dyDescent="0.2">
      <c r="D211" s="19"/>
    </row>
    <row r="212" spans="4:4" ht="15.75" x14ac:dyDescent="0.2">
      <c r="D212" s="19"/>
    </row>
    <row r="213" spans="4:4" ht="15.75" x14ac:dyDescent="0.2">
      <c r="D213" s="19"/>
    </row>
    <row r="214" spans="4:4" ht="15.75" x14ac:dyDescent="0.2">
      <c r="D214" s="19"/>
    </row>
    <row r="215" spans="4:4" ht="15.75" x14ac:dyDescent="0.2">
      <c r="D215" s="19"/>
    </row>
    <row r="216" spans="4:4" ht="15.75" x14ac:dyDescent="0.2">
      <c r="D216" s="19"/>
    </row>
    <row r="217" spans="4:4" ht="15.75" x14ac:dyDescent="0.2">
      <c r="D217" s="19"/>
    </row>
    <row r="218" spans="4:4" ht="15.75" x14ac:dyDescent="0.2">
      <c r="D218" s="19"/>
    </row>
    <row r="219" spans="4:4" ht="15.75" x14ac:dyDescent="0.2">
      <c r="D219" s="19"/>
    </row>
    <row r="220" spans="4:4" ht="15.75" x14ac:dyDescent="0.2">
      <c r="D220" s="19"/>
    </row>
    <row r="221" spans="4:4" ht="15.75" x14ac:dyDescent="0.2">
      <c r="D221" s="19"/>
    </row>
    <row r="222" spans="4:4" ht="15.75" x14ac:dyDescent="0.2">
      <c r="D222" s="19"/>
    </row>
    <row r="223" spans="4:4" ht="15.75" x14ac:dyDescent="0.2">
      <c r="D223" s="19"/>
    </row>
    <row r="224" spans="4:4" ht="15.75" x14ac:dyDescent="0.2">
      <c r="D224" s="19"/>
    </row>
    <row r="225" spans="4:4" ht="15.75" x14ac:dyDescent="0.2">
      <c r="D225" s="19"/>
    </row>
    <row r="226" spans="4:4" ht="15.75" x14ac:dyDescent="0.2">
      <c r="D226" s="19"/>
    </row>
    <row r="227" spans="4:4" ht="15.75" x14ac:dyDescent="0.2">
      <c r="D227" s="19"/>
    </row>
    <row r="228" spans="4:4" ht="15.75" x14ac:dyDescent="0.2">
      <c r="D228" s="19"/>
    </row>
    <row r="229" spans="4:4" ht="15.75" x14ac:dyDescent="0.2">
      <c r="D229" s="19"/>
    </row>
    <row r="230" spans="4:4" ht="15.75" x14ac:dyDescent="0.2">
      <c r="D230" s="19"/>
    </row>
    <row r="231" spans="4:4" ht="15.75" x14ac:dyDescent="0.2">
      <c r="D231" s="19"/>
    </row>
    <row r="232" spans="4:4" ht="15.75" x14ac:dyDescent="0.2">
      <c r="D232" s="19"/>
    </row>
    <row r="233" spans="4:4" ht="15.75" x14ac:dyDescent="0.2">
      <c r="D233" s="19"/>
    </row>
    <row r="234" spans="4:4" ht="15.75" x14ac:dyDescent="0.2">
      <c r="D234" s="19"/>
    </row>
    <row r="235" spans="4:4" ht="15.75" x14ac:dyDescent="0.2">
      <c r="D235" s="19"/>
    </row>
    <row r="236" spans="4:4" ht="15.75" x14ac:dyDescent="0.2">
      <c r="D236" s="19"/>
    </row>
    <row r="237" spans="4:4" ht="15.75" x14ac:dyDescent="0.2">
      <c r="D237" s="19"/>
    </row>
    <row r="238" spans="4:4" ht="15.75" x14ac:dyDescent="0.2">
      <c r="D238" s="19"/>
    </row>
    <row r="239" spans="4:4" ht="15.75" x14ac:dyDescent="0.2">
      <c r="D239" s="19"/>
    </row>
    <row r="240" spans="4:4" ht="15.75" x14ac:dyDescent="0.2">
      <c r="D240" s="19"/>
    </row>
    <row r="241" spans="4:4" ht="15.75" x14ac:dyDescent="0.2">
      <c r="D241" s="19"/>
    </row>
    <row r="242" spans="4:4" ht="15.75" x14ac:dyDescent="0.2">
      <c r="D242" s="19"/>
    </row>
    <row r="243" spans="4:4" ht="15.75" x14ac:dyDescent="0.2">
      <c r="D243" s="19"/>
    </row>
    <row r="244" spans="4:4" ht="15.75" x14ac:dyDescent="0.2">
      <c r="D244" s="19"/>
    </row>
    <row r="245" spans="4:4" ht="15.75" x14ac:dyDescent="0.2">
      <c r="D245" s="19"/>
    </row>
    <row r="246" spans="4:4" ht="15.75" x14ac:dyDescent="0.2">
      <c r="D246" s="19"/>
    </row>
    <row r="247" spans="4:4" ht="15.75" x14ac:dyDescent="0.2">
      <c r="D247" s="19"/>
    </row>
    <row r="248" spans="4:4" ht="15.75" x14ac:dyDescent="0.2">
      <c r="D248" s="19"/>
    </row>
    <row r="249" spans="4:4" ht="15.75" x14ac:dyDescent="0.2">
      <c r="D249" s="19"/>
    </row>
    <row r="250" spans="4:4" ht="15.75" x14ac:dyDescent="0.2">
      <c r="D250" s="19"/>
    </row>
    <row r="251" spans="4:4" ht="15.75" x14ac:dyDescent="0.2">
      <c r="D251" s="19"/>
    </row>
    <row r="252" spans="4:4" ht="15.75" x14ac:dyDescent="0.2">
      <c r="D252" s="19"/>
    </row>
    <row r="253" spans="4:4" ht="15.75" x14ac:dyDescent="0.2">
      <c r="D253" s="19"/>
    </row>
    <row r="254" spans="4:4" ht="15.75" x14ac:dyDescent="0.2">
      <c r="D254" s="19"/>
    </row>
    <row r="255" spans="4:4" ht="15.75" x14ac:dyDescent="0.2">
      <c r="D255" s="19"/>
    </row>
    <row r="256" spans="4:4" ht="15.75" x14ac:dyDescent="0.2">
      <c r="D256" s="19"/>
    </row>
    <row r="257" spans="4:4" ht="15.75" x14ac:dyDescent="0.2">
      <c r="D257" s="19"/>
    </row>
    <row r="258" spans="4:4" ht="15.75" x14ac:dyDescent="0.2">
      <c r="D258" s="19"/>
    </row>
    <row r="259" spans="4:4" ht="15.75" x14ac:dyDescent="0.2">
      <c r="D259" s="19"/>
    </row>
    <row r="260" spans="4:4" ht="15.75" x14ac:dyDescent="0.2">
      <c r="D260" s="19"/>
    </row>
    <row r="261" spans="4:4" ht="15.75" x14ac:dyDescent="0.2">
      <c r="D261" s="19"/>
    </row>
    <row r="262" spans="4:4" ht="15.75" x14ac:dyDescent="0.2">
      <c r="D262" s="19"/>
    </row>
    <row r="263" spans="4:4" ht="15.75" x14ac:dyDescent="0.2">
      <c r="D263" s="19"/>
    </row>
    <row r="264" spans="4:4" ht="15.75" x14ac:dyDescent="0.2">
      <c r="D264" s="19"/>
    </row>
    <row r="265" spans="4:4" ht="15.75" x14ac:dyDescent="0.2">
      <c r="D265" s="19"/>
    </row>
    <row r="266" spans="4:4" ht="15.75" x14ac:dyDescent="0.2">
      <c r="D266" s="19"/>
    </row>
    <row r="267" spans="4:4" ht="15.75" x14ac:dyDescent="0.2">
      <c r="D267" s="19"/>
    </row>
    <row r="268" spans="4:4" ht="15.75" x14ac:dyDescent="0.2">
      <c r="D268" s="19"/>
    </row>
    <row r="269" spans="4:4" ht="15.75" x14ac:dyDescent="0.2">
      <c r="D269" s="19"/>
    </row>
    <row r="270" spans="4:4" ht="15.75" x14ac:dyDescent="0.2">
      <c r="D270" s="19"/>
    </row>
    <row r="271" spans="4:4" ht="15.75" x14ac:dyDescent="0.2">
      <c r="D271" s="19"/>
    </row>
    <row r="272" spans="4:4" ht="15.75" x14ac:dyDescent="0.2">
      <c r="D272" s="19"/>
    </row>
    <row r="273" spans="4:4" ht="15.75" x14ac:dyDescent="0.2">
      <c r="D273" s="19"/>
    </row>
    <row r="274" spans="4:4" ht="15.75" x14ac:dyDescent="0.2">
      <c r="D274" s="19"/>
    </row>
    <row r="275" spans="4:4" ht="15.75" x14ac:dyDescent="0.2">
      <c r="D275" s="19"/>
    </row>
    <row r="276" spans="4:4" ht="15.75" x14ac:dyDescent="0.2">
      <c r="D276" s="19"/>
    </row>
    <row r="277" spans="4:4" ht="15.75" x14ac:dyDescent="0.2">
      <c r="D277" s="19"/>
    </row>
    <row r="278" spans="4:4" ht="15.75" x14ac:dyDescent="0.2">
      <c r="D278" s="19"/>
    </row>
    <row r="279" spans="4:4" ht="15.75" x14ac:dyDescent="0.2">
      <c r="D279" s="19"/>
    </row>
    <row r="280" spans="4:4" ht="15.75" x14ac:dyDescent="0.2">
      <c r="D280" s="19"/>
    </row>
    <row r="281" spans="4:4" ht="15.75" x14ac:dyDescent="0.2">
      <c r="D281" s="19"/>
    </row>
    <row r="282" spans="4:4" ht="15.75" x14ac:dyDescent="0.2">
      <c r="D282" s="19"/>
    </row>
    <row r="283" spans="4:4" ht="15.75" x14ac:dyDescent="0.2">
      <c r="D283" s="19"/>
    </row>
    <row r="284" spans="4:4" ht="15.75" x14ac:dyDescent="0.2">
      <c r="D284" s="19"/>
    </row>
    <row r="285" spans="4:4" ht="15.75" x14ac:dyDescent="0.2">
      <c r="D285" s="19"/>
    </row>
    <row r="286" spans="4:4" ht="15.75" x14ac:dyDescent="0.2">
      <c r="D286" s="19"/>
    </row>
    <row r="287" spans="4:4" ht="15.75" x14ac:dyDescent="0.2">
      <c r="D287" s="19"/>
    </row>
    <row r="288" spans="4:4" ht="15.75" x14ac:dyDescent="0.2">
      <c r="D288" s="19"/>
    </row>
    <row r="289" spans="4:4" ht="15.75" x14ac:dyDescent="0.2">
      <c r="D289" s="19"/>
    </row>
    <row r="290" spans="4:4" ht="15.75" x14ac:dyDescent="0.2">
      <c r="D290" s="19"/>
    </row>
    <row r="291" spans="4:4" ht="15.75" x14ac:dyDescent="0.2">
      <c r="D291" s="19"/>
    </row>
    <row r="292" spans="4:4" ht="15.75" x14ac:dyDescent="0.2">
      <c r="D292" s="19"/>
    </row>
    <row r="293" spans="4:4" ht="15.75" x14ac:dyDescent="0.2">
      <c r="D293" s="19"/>
    </row>
    <row r="294" spans="4:4" ht="15.75" x14ac:dyDescent="0.2">
      <c r="D294" s="19"/>
    </row>
    <row r="295" spans="4:4" ht="15.75" x14ac:dyDescent="0.2">
      <c r="D295" s="19"/>
    </row>
    <row r="296" spans="4:4" ht="15.75" x14ac:dyDescent="0.2">
      <c r="D296" s="19"/>
    </row>
    <row r="297" spans="4:4" ht="15.75" x14ac:dyDescent="0.2">
      <c r="D297" s="19"/>
    </row>
    <row r="298" spans="4:4" ht="15.75" x14ac:dyDescent="0.2">
      <c r="D298" s="19"/>
    </row>
    <row r="299" spans="4:4" ht="15.75" x14ac:dyDescent="0.2">
      <c r="D299" s="19"/>
    </row>
    <row r="300" spans="4:4" ht="15.75" x14ac:dyDescent="0.2">
      <c r="D300" s="19"/>
    </row>
    <row r="301" spans="4:4" ht="15.75" x14ac:dyDescent="0.2">
      <c r="D301" s="19"/>
    </row>
    <row r="302" spans="4:4" ht="15.75" x14ac:dyDescent="0.2">
      <c r="D302" s="19"/>
    </row>
    <row r="303" spans="4:4" ht="15.75" x14ac:dyDescent="0.2">
      <c r="D303" s="19"/>
    </row>
    <row r="304" spans="4:4" ht="15.75" x14ac:dyDescent="0.2">
      <c r="D304" s="19"/>
    </row>
    <row r="305" spans="4:4" ht="15.75" x14ac:dyDescent="0.2">
      <c r="D305" s="19"/>
    </row>
    <row r="306" spans="4:4" ht="15.75" x14ac:dyDescent="0.2">
      <c r="D306" s="19"/>
    </row>
    <row r="307" spans="4:4" ht="15.75" x14ac:dyDescent="0.2">
      <c r="D307" s="19"/>
    </row>
    <row r="308" spans="4:4" ht="15.75" x14ac:dyDescent="0.2">
      <c r="D308" s="19"/>
    </row>
    <row r="309" spans="4:4" ht="15.75" x14ac:dyDescent="0.2">
      <c r="D309" s="19"/>
    </row>
    <row r="310" spans="4:4" ht="15.75" x14ac:dyDescent="0.2">
      <c r="D310" s="19"/>
    </row>
    <row r="311" spans="4:4" ht="15.75" x14ac:dyDescent="0.2">
      <c r="D311" s="19"/>
    </row>
    <row r="312" spans="4:4" ht="15.75" x14ac:dyDescent="0.2">
      <c r="D312" s="19"/>
    </row>
    <row r="313" spans="4:4" ht="15.75" x14ac:dyDescent="0.2">
      <c r="D313" s="19"/>
    </row>
    <row r="314" spans="4:4" ht="15.75" x14ac:dyDescent="0.2">
      <c r="D314" s="19"/>
    </row>
    <row r="315" spans="4:4" ht="15.75" x14ac:dyDescent="0.2">
      <c r="D315" s="19"/>
    </row>
    <row r="316" spans="4:4" ht="15.75" x14ac:dyDescent="0.2">
      <c r="D316" s="19"/>
    </row>
    <row r="317" spans="4:4" ht="15.75" x14ac:dyDescent="0.2">
      <c r="D317" s="19"/>
    </row>
    <row r="318" spans="4:4" ht="15.75" x14ac:dyDescent="0.2">
      <c r="D318" s="19"/>
    </row>
    <row r="319" spans="4:4" ht="15.75" x14ac:dyDescent="0.2">
      <c r="D319" s="19"/>
    </row>
    <row r="320" spans="4:4" ht="15.75" x14ac:dyDescent="0.2">
      <c r="D320" s="19"/>
    </row>
    <row r="321" spans="4:4" ht="15.75" x14ac:dyDescent="0.2">
      <c r="D321" s="19"/>
    </row>
    <row r="322" spans="4:4" ht="15.75" x14ac:dyDescent="0.2">
      <c r="D322" s="19"/>
    </row>
    <row r="323" spans="4:4" ht="15.75" x14ac:dyDescent="0.2">
      <c r="D323" s="19"/>
    </row>
    <row r="324" spans="4:4" ht="15.75" x14ac:dyDescent="0.2">
      <c r="D324" s="19"/>
    </row>
    <row r="325" spans="4:4" ht="15.75" x14ac:dyDescent="0.2">
      <c r="D325" s="19"/>
    </row>
    <row r="326" spans="4:4" ht="15.75" x14ac:dyDescent="0.2">
      <c r="D326" s="19"/>
    </row>
    <row r="327" spans="4:4" ht="15.75" x14ac:dyDescent="0.2">
      <c r="D327" s="19"/>
    </row>
    <row r="328" spans="4:4" ht="15.75" x14ac:dyDescent="0.2">
      <c r="D328" s="19"/>
    </row>
    <row r="329" spans="4:4" ht="15.75" x14ac:dyDescent="0.2">
      <c r="D329" s="19"/>
    </row>
    <row r="330" spans="4:4" ht="15.75" x14ac:dyDescent="0.2">
      <c r="D330" s="19"/>
    </row>
    <row r="331" spans="4:4" ht="15.75" x14ac:dyDescent="0.2">
      <c r="D331" s="19"/>
    </row>
    <row r="332" spans="4:4" ht="15.75" x14ac:dyDescent="0.2">
      <c r="D332" s="19"/>
    </row>
    <row r="333" spans="4:4" ht="15.75" x14ac:dyDescent="0.2">
      <c r="D333" s="19"/>
    </row>
    <row r="334" spans="4:4" ht="15.75" x14ac:dyDescent="0.2">
      <c r="D334" s="19"/>
    </row>
    <row r="335" spans="4:4" ht="15.75" x14ac:dyDescent="0.2">
      <c r="D335" s="19"/>
    </row>
    <row r="336" spans="4:4" ht="15.75" x14ac:dyDescent="0.2">
      <c r="D336" s="19"/>
    </row>
    <row r="337" spans="4:4" ht="15.75" x14ac:dyDescent="0.2">
      <c r="D337" s="19"/>
    </row>
    <row r="338" spans="4:4" ht="15.75" x14ac:dyDescent="0.2">
      <c r="D338" s="19"/>
    </row>
    <row r="339" spans="4:4" ht="15.75" x14ac:dyDescent="0.2">
      <c r="D339" s="19"/>
    </row>
    <row r="340" spans="4:4" ht="15.75" x14ac:dyDescent="0.2">
      <c r="D340" s="19"/>
    </row>
    <row r="341" spans="4:4" ht="15.75" x14ac:dyDescent="0.2">
      <c r="D341" s="19"/>
    </row>
    <row r="342" spans="4:4" ht="15.75" x14ac:dyDescent="0.2">
      <c r="D342" s="19"/>
    </row>
    <row r="343" spans="4:4" ht="15.75" x14ac:dyDescent="0.2">
      <c r="D343" s="19"/>
    </row>
    <row r="344" spans="4:4" ht="15.75" x14ac:dyDescent="0.2">
      <c r="D344" s="19"/>
    </row>
    <row r="345" spans="4:4" ht="15.75" x14ac:dyDescent="0.2">
      <c r="D345" s="19"/>
    </row>
    <row r="346" spans="4:4" ht="15.75" x14ac:dyDescent="0.2">
      <c r="D346" s="19"/>
    </row>
    <row r="347" spans="4:4" ht="15.75" x14ac:dyDescent="0.2">
      <c r="D347" s="19"/>
    </row>
    <row r="348" spans="4:4" ht="15.75" x14ac:dyDescent="0.2">
      <c r="D348" s="19"/>
    </row>
    <row r="349" spans="4:4" ht="15.75" x14ac:dyDescent="0.2">
      <c r="D349" s="19"/>
    </row>
    <row r="350" spans="4:4" ht="15.75" x14ac:dyDescent="0.2">
      <c r="D350" s="19"/>
    </row>
    <row r="351" spans="4:4" ht="15.75" x14ac:dyDescent="0.2">
      <c r="D351" s="19"/>
    </row>
    <row r="352" spans="4:4" ht="15.75" x14ac:dyDescent="0.2">
      <c r="D352" s="19"/>
    </row>
    <row r="353" spans="4:4" ht="15.75" x14ac:dyDescent="0.2">
      <c r="D353" s="19"/>
    </row>
    <row r="354" spans="4:4" ht="15.75" x14ac:dyDescent="0.2">
      <c r="D354" s="19"/>
    </row>
    <row r="355" spans="4:4" ht="15.75" x14ac:dyDescent="0.2">
      <c r="D355" s="19"/>
    </row>
    <row r="356" spans="4:4" ht="15.75" x14ac:dyDescent="0.2">
      <c r="D356" s="19"/>
    </row>
    <row r="357" spans="4:4" ht="15.75" x14ac:dyDescent="0.2">
      <c r="D357" s="19"/>
    </row>
    <row r="358" spans="4:4" ht="15.75" x14ac:dyDescent="0.2">
      <c r="D358" s="19"/>
    </row>
    <row r="359" spans="4:4" ht="15.75" x14ac:dyDescent="0.2">
      <c r="D359" s="19"/>
    </row>
    <row r="360" spans="4:4" ht="15.75" x14ac:dyDescent="0.2">
      <c r="D360" s="19"/>
    </row>
    <row r="361" spans="4:4" ht="15.75" x14ac:dyDescent="0.2">
      <c r="D361" s="19"/>
    </row>
    <row r="362" spans="4:4" ht="15.75" x14ac:dyDescent="0.2">
      <c r="D362" s="19"/>
    </row>
    <row r="363" spans="4:4" ht="15.75" x14ac:dyDescent="0.2">
      <c r="D363" s="19"/>
    </row>
    <row r="364" spans="4:4" ht="15.75" x14ac:dyDescent="0.2">
      <c r="D364" s="19"/>
    </row>
    <row r="365" spans="4:4" ht="15.75" x14ac:dyDescent="0.2">
      <c r="D365" s="19"/>
    </row>
    <row r="366" spans="4:4" ht="15.75" x14ac:dyDescent="0.2">
      <c r="D366" s="19"/>
    </row>
    <row r="367" spans="4:4" ht="15.75" x14ac:dyDescent="0.2">
      <c r="D367" s="19"/>
    </row>
    <row r="368" spans="4:4" ht="15.75" x14ac:dyDescent="0.2">
      <c r="D368" s="19"/>
    </row>
    <row r="369" spans="4:4" ht="15.75" x14ac:dyDescent="0.2">
      <c r="D369" s="19"/>
    </row>
    <row r="370" spans="4:4" ht="15.75" x14ac:dyDescent="0.2">
      <c r="D370" s="19"/>
    </row>
    <row r="371" spans="4:4" ht="15.75" x14ac:dyDescent="0.2">
      <c r="D371" s="19"/>
    </row>
    <row r="372" spans="4:4" ht="15.75" x14ac:dyDescent="0.2">
      <c r="D372" s="19"/>
    </row>
    <row r="373" spans="4:4" ht="15.75" x14ac:dyDescent="0.2">
      <c r="D373" s="19"/>
    </row>
    <row r="374" spans="4:4" ht="15.75" x14ac:dyDescent="0.2">
      <c r="D374" s="19"/>
    </row>
    <row r="375" spans="4:4" ht="15.75" x14ac:dyDescent="0.2">
      <c r="D375" s="19"/>
    </row>
    <row r="376" spans="4:4" ht="15.75" x14ac:dyDescent="0.2">
      <c r="D376" s="19"/>
    </row>
    <row r="377" spans="4:4" ht="15.75" x14ac:dyDescent="0.2">
      <c r="D377" s="19"/>
    </row>
    <row r="378" spans="4:4" ht="15.75" x14ac:dyDescent="0.2">
      <c r="D378" s="19"/>
    </row>
    <row r="379" spans="4:4" ht="15.75" x14ac:dyDescent="0.2">
      <c r="D379" s="19"/>
    </row>
    <row r="380" spans="4:4" ht="15.75" x14ac:dyDescent="0.2">
      <c r="D380" s="19"/>
    </row>
    <row r="381" spans="4:4" ht="15.75" x14ac:dyDescent="0.2">
      <c r="D381" s="19"/>
    </row>
    <row r="382" spans="4:4" ht="15.75" x14ac:dyDescent="0.2">
      <c r="D382" s="19"/>
    </row>
    <row r="383" spans="4:4" ht="15.75" x14ac:dyDescent="0.2">
      <c r="D383" s="19"/>
    </row>
    <row r="384" spans="4:4" ht="15.75" x14ac:dyDescent="0.2">
      <c r="D384" s="19"/>
    </row>
    <row r="385" spans="4:4" ht="15.75" x14ac:dyDescent="0.2">
      <c r="D385" s="19"/>
    </row>
    <row r="386" spans="4:4" ht="15.75" x14ac:dyDescent="0.2">
      <c r="D386" s="19"/>
    </row>
    <row r="387" spans="4:4" ht="15.75" x14ac:dyDescent="0.2">
      <c r="D387" s="19"/>
    </row>
    <row r="388" spans="4:4" ht="15.75" x14ac:dyDescent="0.2">
      <c r="D388" s="19"/>
    </row>
    <row r="389" spans="4:4" ht="15.75" x14ac:dyDescent="0.2">
      <c r="D389" s="19"/>
    </row>
    <row r="390" spans="4:4" ht="15.75" x14ac:dyDescent="0.2">
      <c r="D390" s="19"/>
    </row>
    <row r="391" spans="4:4" ht="15.75" x14ac:dyDescent="0.2">
      <c r="D391" s="19"/>
    </row>
    <row r="392" spans="4:4" ht="15.75" x14ac:dyDescent="0.2">
      <c r="D392" s="19"/>
    </row>
    <row r="393" spans="4:4" ht="15.75" x14ac:dyDescent="0.2">
      <c r="D393" s="19"/>
    </row>
    <row r="394" spans="4:4" ht="15.75" x14ac:dyDescent="0.2">
      <c r="D394" s="19"/>
    </row>
    <row r="395" spans="4:4" ht="15.75" x14ac:dyDescent="0.2">
      <c r="D395" s="19"/>
    </row>
    <row r="396" spans="4:4" ht="15.75" x14ac:dyDescent="0.2">
      <c r="D396" s="19"/>
    </row>
    <row r="397" spans="4:4" ht="15.75" x14ac:dyDescent="0.2">
      <c r="D397" s="19"/>
    </row>
    <row r="398" spans="4:4" ht="15.75" x14ac:dyDescent="0.2">
      <c r="D398" s="19"/>
    </row>
    <row r="399" spans="4:4" ht="15.75" x14ac:dyDescent="0.2">
      <c r="D399" s="19"/>
    </row>
    <row r="400" spans="4:4" ht="15.75" x14ac:dyDescent="0.2">
      <c r="D400" s="19"/>
    </row>
    <row r="401" spans="4:4" ht="15.75" x14ac:dyDescent="0.2">
      <c r="D401" s="19"/>
    </row>
    <row r="402" spans="4:4" ht="15.75" x14ac:dyDescent="0.2">
      <c r="D402" s="19"/>
    </row>
    <row r="403" spans="4:4" ht="15.75" x14ac:dyDescent="0.2">
      <c r="D403" s="19"/>
    </row>
    <row r="404" spans="4:4" ht="15.75" x14ac:dyDescent="0.2">
      <c r="D404" s="19"/>
    </row>
    <row r="405" spans="4:4" ht="15.75" x14ac:dyDescent="0.2">
      <c r="D405" s="19"/>
    </row>
    <row r="406" spans="4:4" ht="15.75" x14ac:dyDescent="0.2">
      <c r="D406" s="19"/>
    </row>
    <row r="407" spans="4:4" ht="15.75" x14ac:dyDescent="0.2">
      <c r="D407" s="19"/>
    </row>
    <row r="408" spans="4:4" ht="15.75" x14ac:dyDescent="0.2">
      <c r="D408" s="19"/>
    </row>
    <row r="409" spans="4:4" ht="15.75" x14ac:dyDescent="0.2">
      <c r="D409" s="19"/>
    </row>
    <row r="410" spans="4:4" ht="15.75" x14ac:dyDescent="0.2">
      <c r="D410" s="19"/>
    </row>
    <row r="411" spans="4:4" ht="15.75" x14ac:dyDescent="0.2">
      <c r="D411" s="19"/>
    </row>
    <row r="412" spans="4:4" ht="15.75" x14ac:dyDescent="0.2">
      <c r="D412" s="19"/>
    </row>
    <row r="413" spans="4:4" ht="15.75" x14ac:dyDescent="0.2">
      <c r="D413" s="19"/>
    </row>
    <row r="414" spans="4:4" ht="15.75" x14ac:dyDescent="0.2">
      <c r="D414" s="19"/>
    </row>
    <row r="415" spans="4:4" ht="15.75" x14ac:dyDescent="0.2">
      <c r="D415" s="19"/>
    </row>
    <row r="416" spans="4:4" ht="15.75" x14ac:dyDescent="0.2">
      <c r="D416" s="19"/>
    </row>
    <row r="417" spans="4:4" ht="15.75" x14ac:dyDescent="0.2">
      <c r="D417" s="19"/>
    </row>
    <row r="418" spans="4:4" ht="15.75" x14ac:dyDescent="0.2">
      <c r="D418" s="19"/>
    </row>
    <row r="419" spans="4:4" ht="15.75" x14ac:dyDescent="0.2">
      <c r="D419" s="19"/>
    </row>
    <row r="420" spans="4:4" ht="15.75" x14ac:dyDescent="0.2">
      <c r="D420" s="19"/>
    </row>
    <row r="421" spans="4:4" ht="15.75" x14ac:dyDescent="0.2">
      <c r="D421" s="19"/>
    </row>
    <row r="422" spans="4:4" ht="15.75" x14ac:dyDescent="0.2">
      <c r="D422" s="19"/>
    </row>
    <row r="423" spans="4:4" ht="15.75" x14ac:dyDescent="0.2">
      <c r="D423" s="19"/>
    </row>
    <row r="424" spans="4:4" ht="15.75" x14ac:dyDescent="0.2">
      <c r="D424" s="19"/>
    </row>
    <row r="425" spans="4:4" ht="15.75" x14ac:dyDescent="0.2">
      <c r="D425" s="19"/>
    </row>
    <row r="426" spans="4:4" ht="15.75" x14ac:dyDescent="0.2">
      <c r="D426" s="19"/>
    </row>
    <row r="427" spans="4:4" ht="15.75" x14ac:dyDescent="0.2">
      <c r="D427" s="19"/>
    </row>
    <row r="428" spans="4:4" ht="15.75" x14ac:dyDescent="0.2">
      <c r="D428" s="19"/>
    </row>
    <row r="429" spans="4:4" ht="15.75" x14ac:dyDescent="0.2">
      <c r="D429" s="19"/>
    </row>
    <row r="430" spans="4:4" ht="15.75" x14ac:dyDescent="0.2">
      <c r="D430" s="19"/>
    </row>
    <row r="431" spans="4:4" ht="15.75" x14ac:dyDescent="0.2">
      <c r="D431" s="19"/>
    </row>
    <row r="432" spans="4:4" ht="15.75" x14ac:dyDescent="0.2">
      <c r="D432" s="19"/>
    </row>
    <row r="433" spans="4:4" ht="15.75" x14ac:dyDescent="0.2">
      <c r="D433" s="19"/>
    </row>
    <row r="434" spans="4:4" ht="15.75" x14ac:dyDescent="0.2">
      <c r="D434" s="19"/>
    </row>
    <row r="435" spans="4:4" ht="15.75" x14ac:dyDescent="0.2">
      <c r="D435" s="19"/>
    </row>
    <row r="436" spans="4:4" ht="15.75" x14ac:dyDescent="0.2">
      <c r="D436" s="19"/>
    </row>
    <row r="437" spans="4:4" ht="15.75" x14ac:dyDescent="0.2">
      <c r="D437" s="19"/>
    </row>
    <row r="438" spans="4:4" ht="15.75" x14ac:dyDescent="0.2">
      <c r="D438" s="19"/>
    </row>
    <row r="439" spans="4:4" ht="15.75" x14ac:dyDescent="0.2">
      <c r="D439" s="19"/>
    </row>
    <row r="440" spans="4:4" ht="15.75" x14ac:dyDescent="0.2">
      <c r="D440" s="19"/>
    </row>
    <row r="441" spans="4:4" ht="15.75" x14ac:dyDescent="0.2">
      <c r="D441" s="19"/>
    </row>
    <row r="442" spans="4:4" ht="15.75" x14ac:dyDescent="0.2">
      <c r="D442" s="19"/>
    </row>
    <row r="443" spans="4:4" ht="15.75" x14ac:dyDescent="0.2">
      <c r="D443" s="19"/>
    </row>
    <row r="444" spans="4:4" ht="15.75" x14ac:dyDescent="0.2">
      <c r="D444" s="19"/>
    </row>
    <row r="445" spans="4:4" ht="15.75" x14ac:dyDescent="0.2">
      <c r="D445" s="19"/>
    </row>
    <row r="446" spans="4:4" ht="15.75" x14ac:dyDescent="0.2">
      <c r="D446" s="19"/>
    </row>
    <row r="447" spans="4:4" ht="15.75" x14ac:dyDescent="0.2">
      <c r="D447" s="19"/>
    </row>
    <row r="448" spans="4:4" ht="15.75" x14ac:dyDescent="0.2">
      <c r="D448" s="19"/>
    </row>
    <row r="449" spans="4:4" ht="15.75" x14ac:dyDescent="0.2">
      <c r="D449" s="19"/>
    </row>
    <row r="450" spans="4:4" ht="15.75" x14ac:dyDescent="0.2">
      <c r="D450" s="19"/>
    </row>
    <row r="451" spans="4:4" ht="15.75" x14ac:dyDescent="0.2">
      <c r="D451" s="19"/>
    </row>
    <row r="452" spans="4:4" ht="15.75" x14ac:dyDescent="0.2">
      <c r="D452" s="19"/>
    </row>
    <row r="453" spans="4:4" ht="15.75" x14ac:dyDescent="0.2">
      <c r="D453" s="19"/>
    </row>
    <row r="454" spans="4:4" ht="15.75" x14ac:dyDescent="0.2">
      <c r="D454" s="19"/>
    </row>
    <row r="455" spans="4:4" ht="15.75" x14ac:dyDescent="0.2">
      <c r="D455" s="19"/>
    </row>
    <row r="456" spans="4:4" ht="15.75" x14ac:dyDescent="0.2">
      <c r="D456" s="19"/>
    </row>
    <row r="457" spans="4:4" ht="15.75" x14ac:dyDescent="0.2">
      <c r="D457" s="19"/>
    </row>
    <row r="458" spans="4:4" ht="15.75" x14ac:dyDescent="0.2">
      <c r="D458" s="19"/>
    </row>
    <row r="459" spans="4:4" ht="15.75" x14ac:dyDescent="0.2">
      <c r="D459" s="19"/>
    </row>
    <row r="460" spans="4:4" ht="15.75" x14ac:dyDescent="0.2">
      <c r="D460" s="19"/>
    </row>
    <row r="461" spans="4:4" ht="15.75" x14ac:dyDescent="0.2">
      <c r="D461" s="19"/>
    </row>
    <row r="462" spans="4:4" ht="15.75" x14ac:dyDescent="0.2">
      <c r="D462" s="19"/>
    </row>
    <row r="463" spans="4:4" ht="15.75" x14ac:dyDescent="0.2">
      <c r="D463" s="19"/>
    </row>
    <row r="464" spans="4:4" ht="15.75" x14ac:dyDescent="0.2">
      <c r="D464" s="19"/>
    </row>
    <row r="465" spans="4:4" ht="15.75" x14ac:dyDescent="0.2">
      <c r="D465" s="19"/>
    </row>
    <row r="466" spans="4:4" ht="15.75" x14ac:dyDescent="0.2">
      <c r="D466" s="19"/>
    </row>
    <row r="467" spans="4:4" ht="15.75" x14ac:dyDescent="0.2">
      <c r="D467" s="19"/>
    </row>
    <row r="468" spans="4:4" ht="15.75" x14ac:dyDescent="0.2">
      <c r="D468" s="19"/>
    </row>
    <row r="469" spans="4:4" ht="15.75" x14ac:dyDescent="0.2">
      <c r="D469" s="19"/>
    </row>
    <row r="470" spans="4:4" ht="15.75" x14ac:dyDescent="0.2">
      <c r="D470" s="19"/>
    </row>
    <row r="471" spans="4:4" ht="15.75" x14ac:dyDescent="0.2">
      <c r="D471" s="19"/>
    </row>
    <row r="472" spans="4:4" ht="15.75" x14ac:dyDescent="0.2">
      <c r="D472" s="19"/>
    </row>
    <row r="473" spans="4:4" ht="15.75" x14ac:dyDescent="0.2">
      <c r="D473" s="19"/>
    </row>
    <row r="474" spans="4:4" ht="15.75" x14ac:dyDescent="0.2">
      <c r="D474" s="19"/>
    </row>
    <row r="475" spans="4:4" ht="15.75" x14ac:dyDescent="0.2">
      <c r="D475" s="19"/>
    </row>
    <row r="476" spans="4:4" ht="15.75" x14ac:dyDescent="0.2">
      <c r="D476" s="19"/>
    </row>
    <row r="477" spans="4:4" ht="15.75" x14ac:dyDescent="0.2">
      <c r="D477" s="19"/>
    </row>
    <row r="478" spans="4:4" ht="15.75" x14ac:dyDescent="0.2">
      <c r="D478" s="19"/>
    </row>
    <row r="479" spans="4:4" ht="15.75" x14ac:dyDescent="0.2">
      <c r="D479" s="19"/>
    </row>
    <row r="480" spans="4:4" ht="15.75" x14ac:dyDescent="0.2">
      <c r="D480" s="19"/>
    </row>
    <row r="481" spans="4:4" ht="15.75" x14ac:dyDescent="0.2">
      <c r="D481" s="19"/>
    </row>
    <row r="482" spans="4:4" ht="15.75" x14ac:dyDescent="0.2">
      <c r="D482" s="19"/>
    </row>
    <row r="483" spans="4:4" ht="15.75" x14ac:dyDescent="0.2">
      <c r="D483" s="19"/>
    </row>
    <row r="484" spans="4:4" ht="15.75" x14ac:dyDescent="0.2">
      <c r="D484" s="19"/>
    </row>
    <row r="485" spans="4:4" ht="15.75" x14ac:dyDescent="0.2">
      <c r="D485" s="19"/>
    </row>
    <row r="486" spans="4:4" ht="15.75" x14ac:dyDescent="0.2">
      <c r="D486" s="19"/>
    </row>
    <row r="487" spans="4:4" ht="15.75" x14ac:dyDescent="0.2">
      <c r="D487" s="19"/>
    </row>
    <row r="488" spans="4:4" ht="15.75" x14ac:dyDescent="0.2">
      <c r="D488" s="19"/>
    </row>
    <row r="489" spans="4:4" ht="15.75" x14ac:dyDescent="0.2">
      <c r="D489" s="19"/>
    </row>
    <row r="490" spans="4:4" ht="15.75" x14ac:dyDescent="0.2">
      <c r="D490" s="19"/>
    </row>
    <row r="491" spans="4:4" ht="15.75" x14ac:dyDescent="0.2">
      <c r="D491" s="19"/>
    </row>
    <row r="492" spans="4:4" ht="15.75" x14ac:dyDescent="0.2">
      <c r="D492" s="19"/>
    </row>
  </sheetData>
  <phoneticPr fontId="0" type="noConversion"/>
  <printOptions horizontalCentered="1"/>
  <pageMargins left="0.45" right="0.35" top="0.63" bottom="0.68" header="0.5" footer="0.5"/>
  <pageSetup scale="9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Company>ASE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research</dc:creator>
  <cp:lastModifiedBy>user</cp:lastModifiedBy>
  <cp:lastPrinted>2007-11-30T22:40:57Z</cp:lastPrinted>
  <dcterms:created xsi:type="dcterms:W3CDTF">2007-01-10T07:21:41Z</dcterms:created>
  <dcterms:modified xsi:type="dcterms:W3CDTF">2016-09-01T06:27:09Z</dcterms:modified>
</cp:coreProperties>
</file>